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9180" windowHeight="4500" tabRatio="833"/>
  </bookViews>
  <sheets>
    <sheet name="MID AMATEUR" sheetId="1" r:id="rId1"/>
    <sheet name="PRE SENIOR" sheetId="64" r:id="rId2"/>
    <sheet name="SENIOR" sheetId="58656" r:id="rId3"/>
    <sheet name="SUPER SENIOR" sheetId="111" r:id="rId4"/>
    <sheet name="DAM" sheetId="110" r:id="rId5"/>
    <sheet name="SIN VENTAJAGENERAL" sheetId="101" r:id="rId6"/>
    <sheet name="GANADORES" sheetId="58660" r:id="rId7"/>
    <sheet name="HORARIO SABADO" sheetId="58661" r:id="rId8"/>
  </sheets>
  <calcPr calcId="125725"/>
</workbook>
</file>

<file path=xl/calcChain.xml><?xml version="1.0" encoding="utf-8"?>
<calcChain xmlns="http://schemas.openxmlformats.org/spreadsheetml/2006/main">
  <c r="F16" i="58660"/>
  <c r="E16"/>
  <c r="D16"/>
  <c r="C16"/>
  <c r="B16"/>
  <c r="A16"/>
  <c r="G20"/>
  <c r="F20"/>
  <c r="G19"/>
  <c r="F19"/>
  <c r="F47" i="58661"/>
  <c r="F46"/>
  <c r="F44"/>
  <c r="F43"/>
  <c r="F40"/>
  <c r="F39"/>
  <c r="F38"/>
  <c r="F36"/>
  <c r="F35"/>
  <c r="F34"/>
  <c r="F33"/>
  <c r="F32"/>
  <c r="F31"/>
  <c r="F30"/>
  <c r="F29"/>
  <c r="F28"/>
  <c r="F27"/>
  <c r="F26"/>
  <c r="F25"/>
  <c r="F24"/>
  <c r="F23"/>
  <c r="F22"/>
  <c r="F21"/>
  <c r="F19"/>
  <c r="F18"/>
  <c r="F17"/>
  <c r="F16"/>
  <c r="F15"/>
  <c r="F14"/>
  <c r="F13"/>
  <c r="F12"/>
  <c r="F11"/>
  <c r="F10"/>
  <c r="F9"/>
  <c r="F8"/>
  <c r="F7"/>
  <c r="G47" s="1"/>
  <c r="J135" i="101"/>
  <c r="F135"/>
  <c r="J134"/>
  <c r="F134"/>
  <c r="J133"/>
  <c r="F133"/>
  <c r="J132"/>
  <c r="F132"/>
  <c r="J131"/>
  <c r="F131"/>
  <c r="J130"/>
  <c r="F130"/>
  <c r="J129"/>
  <c r="F129"/>
  <c r="J128"/>
  <c r="F128"/>
  <c r="J127"/>
  <c r="F127"/>
  <c r="J126"/>
  <c r="F126"/>
  <c r="J125"/>
  <c r="F125"/>
  <c r="J124"/>
  <c r="F124"/>
  <c r="J123"/>
  <c r="F123"/>
  <c r="J122"/>
  <c r="F122"/>
  <c r="J121"/>
  <c r="F121"/>
  <c r="J120"/>
  <c r="F120"/>
  <c r="J119"/>
  <c r="F119"/>
  <c r="J118"/>
  <c r="F118"/>
  <c r="J117"/>
  <c r="F117"/>
  <c r="J116"/>
  <c r="F116"/>
  <c r="J115"/>
  <c r="F115"/>
  <c r="J114"/>
  <c r="F114"/>
  <c r="J113"/>
  <c r="F113"/>
  <c r="J112"/>
  <c r="F112"/>
  <c r="J111"/>
  <c r="F111"/>
  <c r="J110"/>
  <c r="F110"/>
  <c r="J109"/>
  <c r="F109"/>
  <c r="J108"/>
  <c r="F108"/>
  <c r="J107"/>
  <c r="F107"/>
  <c r="J106"/>
  <c r="F106"/>
  <c r="J105"/>
  <c r="F105"/>
  <c r="J104"/>
  <c r="F104"/>
  <c r="J103"/>
  <c r="F103"/>
  <c r="J102"/>
  <c r="F102"/>
  <c r="J101"/>
  <c r="F101"/>
  <c r="J100"/>
  <c r="F100"/>
  <c r="J99"/>
  <c r="F99"/>
  <c r="J98"/>
  <c r="F98"/>
  <c r="J97"/>
  <c r="F97"/>
  <c r="J96"/>
  <c r="F96"/>
  <c r="J95"/>
  <c r="F95"/>
  <c r="J94"/>
  <c r="F94"/>
  <c r="J93"/>
  <c r="F93"/>
  <c r="J92"/>
  <c r="F92"/>
  <c r="J91"/>
  <c r="F91"/>
  <c r="J90"/>
  <c r="F90"/>
  <c r="J89"/>
  <c r="F89"/>
  <c r="J88"/>
  <c r="F88"/>
  <c r="J87"/>
  <c r="F87"/>
  <c r="J86"/>
  <c r="F86"/>
  <c r="J85"/>
  <c r="F85"/>
  <c r="J84"/>
  <c r="F84"/>
  <c r="J83"/>
  <c r="F83"/>
  <c r="J82"/>
  <c r="F82"/>
  <c r="J81"/>
  <c r="F81"/>
  <c r="J80"/>
  <c r="F80"/>
  <c r="J79"/>
  <c r="F79"/>
  <c r="J78"/>
  <c r="F78"/>
  <c r="J77"/>
  <c r="F77"/>
  <c r="J76"/>
  <c r="F76"/>
  <c r="J75"/>
  <c r="F75"/>
  <c r="J74"/>
  <c r="F74"/>
  <c r="J73"/>
  <c r="F73"/>
  <c r="J72"/>
  <c r="F72"/>
  <c r="J71"/>
  <c r="F71"/>
  <c r="J70"/>
  <c r="F70"/>
  <c r="J69"/>
  <c r="F69"/>
  <c r="J68"/>
  <c r="F68"/>
  <c r="J67"/>
  <c r="F67"/>
  <c r="J66"/>
  <c r="F66"/>
  <c r="J65"/>
  <c r="F65"/>
  <c r="J64"/>
  <c r="F64"/>
  <c r="J63"/>
  <c r="F63"/>
  <c r="J62"/>
  <c r="F62"/>
  <c r="J61"/>
  <c r="F61"/>
  <c r="J60"/>
  <c r="F60"/>
  <c r="J59"/>
  <c r="F59"/>
  <c r="J58"/>
  <c r="F58"/>
  <c r="J57"/>
  <c r="F57"/>
  <c r="J56"/>
  <c r="F56"/>
  <c r="J55"/>
  <c r="F55"/>
  <c r="J54"/>
  <c r="F54"/>
  <c r="J53"/>
  <c r="F53"/>
  <c r="J52"/>
  <c r="F52"/>
  <c r="J51"/>
  <c r="F51"/>
  <c r="J50"/>
  <c r="F50"/>
  <c r="J49"/>
  <c r="F49"/>
  <c r="J48"/>
  <c r="F48"/>
  <c r="J47"/>
  <c r="F47"/>
  <c r="J46"/>
  <c r="F46"/>
  <c r="J45"/>
  <c r="F45"/>
  <c r="J44"/>
  <c r="F44"/>
  <c r="J43"/>
  <c r="F43"/>
  <c r="J42"/>
  <c r="F42"/>
  <c r="J41"/>
  <c r="F41"/>
  <c r="J40"/>
  <c r="F40"/>
  <c r="J39"/>
  <c r="F39"/>
  <c r="J38"/>
  <c r="F38"/>
  <c r="J37"/>
  <c r="F37"/>
  <c r="J36"/>
  <c r="F36"/>
  <c r="J35"/>
  <c r="F35"/>
  <c r="J34"/>
  <c r="F34"/>
  <c r="J33"/>
  <c r="F33"/>
  <c r="J32"/>
  <c r="F32"/>
  <c r="J31"/>
  <c r="F31"/>
  <c r="J30"/>
  <c r="F30"/>
  <c r="J29"/>
  <c r="F29"/>
  <c r="J28"/>
  <c r="F28"/>
  <c r="J27"/>
  <c r="F27"/>
  <c r="J26"/>
  <c r="F26"/>
  <c r="J25"/>
  <c r="F25"/>
  <c r="J24"/>
  <c r="F24"/>
  <c r="J23"/>
  <c r="F23"/>
  <c r="J22"/>
  <c r="F22"/>
  <c r="J21"/>
  <c r="F21"/>
  <c r="J20"/>
  <c r="F20"/>
  <c r="J19"/>
  <c r="F19"/>
  <c r="J18"/>
  <c r="F18"/>
  <c r="J17"/>
  <c r="F17"/>
  <c r="J16"/>
  <c r="F16"/>
  <c r="J15"/>
  <c r="F15"/>
  <c r="J14"/>
  <c r="F14"/>
  <c r="J13"/>
  <c r="F13"/>
  <c r="J12"/>
  <c r="F12"/>
  <c r="J11"/>
  <c r="F11"/>
  <c r="J10"/>
  <c r="F10"/>
  <c r="J17" i="110"/>
  <c r="F17"/>
  <c r="G17" s="1"/>
  <c r="J16"/>
  <c r="G16"/>
  <c r="F16"/>
  <c r="J15"/>
  <c r="F15"/>
  <c r="G15" s="1"/>
  <c r="J14"/>
  <c r="F14"/>
  <c r="G14" s="1"/>
  <c r="J13"/>
  <c r="F13"/>
  <c r="G13" s="1"/>
  <c r="J12"/>
  <c r="G12"/>
  <c r="F12"/>
  <c r="J11"/>
  <c r="F11"/>
  <c r="G11" s="1"/>
  <c r="J10"/>
  <c r="F10"/>
  <c r="G10" s="1"/>
  <c r="J34" i="111"/>
  <c r="G28"/>
  <c r="F28"/>
  <c r="J33"/>
  <c r="F34"/>
  <c r="G34" s="1"/>
  <c r="J32"/>
  <c r="F33"/>
  <c r="G33" s="1"/>
  <c r="J31"/>
  <c r="F20"/>
  <c r="G20" s="1"/>
  <c r="J30"/>
  <c r="F26"/>
  <c r="G26" s="1"/>
  <c r="J29"/>
  <c r="F21"/>
  <c r="G21" s="1"/>
  <c r="J28"/>
  <c r="F32"/>
  <c r="G32" s="1"/>
  <c r="J27"/>
  <c r="F30"/>
  <c r="G30" s="1"/>
  <c r="J26"/>
  <c r="F24"/>
  <c r="G24" s="1"/>
  <c r="J25"/>
  <c r="F17"/>
  <c r="G17" s="1"/>
  <c r="J24"/>
  <c r="F29"/>
  <c r="G29" s="1"/>
  <c r="J23"/>
  <c r="F15"/>
  <c r="G15" s="1"/>
  <c r="J22"/>
  <c r="F25"/>
  <c r="G25" s="1"/>
  <c r="J21"/>
  <c r="F16"/>
  <c r="G16" s="1"/>
  <c r="J20"/>
  <c r="F27"/>
  <c r="G27" s="1"/>
  <c r="J19"/>
  <c r="F23"/>
  <c r="G23" s="1"/>
  <c r="J18"/>
  <c r="F22"/>
  <c r="G22" s="1"/>
  <c r="J17"/>
  <c r="F18"/>
  <c r="G18" s="1"/>
  <c r="J16"/>
  <c r="F31"/>
  <c r="G31" s="1"/>
  <c r="J15"/>
  <c r="F19"/>
  <c r="G19" s="1"/>
  <c r="J14"/>
  <c r="F14"/>
  <c r="G14" s="1"/>
  <c r="J13"/>
  <c r="F11"/>
  <c r="G11" s="1"/>
  <c r="J12"/>
  <c r="F12"/>
  <c r="G12" s="1"/>
  <c r="J11"/>
  <c r="F13"/>
  <c r="G13" s="1"/>
  <c r="J10"/>
  <c r="F10"/>
  <c r="G10" s="1"/>
  <c r="J37" i="58656"/>
  <c r="F34"/>
  <c r="G34" s="1"/>
  <c r="J36"/>
  <c r="F28"/>
  <c r="G28" s="1"/>
  <c r="J35"/>
  <c r="G36"/>
  <c r="F36"/>
  <c r="J34"/>
  <c r="F32"/>
  <c r="G32" s="1"/>
  <c r="J33"/>
  <c r="F24"/>
  <c r="G24" s="1"/>
  <c r="J32"/>
  <c r="F27"/>
  <c r="G27" s="1"/>
  <c r="J31"/>
  <c r="F31"/>
  <c r="G31" s="1"/>
  <c r="J30"/>
  <c r="F26"/>
  <c r="G26" s="1"/>
  <c r="J29"/>
  <c r="F25"/>
  <c r="G25" s="1"/>
  <c r="J28"/>
  <c r="F19"/>
  <c r="G19" s="1"/>
  <c r="J27"/>
  <c r="G12"/>
  <c r="F12"/>
  <c r="J26"/>
  <c r="F33"/>
  <c r="G33" s="1"/>
  <c r="J25"/>
  <c r="F22"/>
  <c r="G22" s="1"/>
  <c r="J24"/>
  <c r="F30"/>
  <c r="G30" s="1"/>
  <c r="J23"/>
  <c r="F35"/>
  <c r="G35" s="1"/>
  <c r="J22"/>
  <c r="F29"/>
  <c r="G29" s="1"/>
  <c r="J21"/>
  <c r="F18"/>
  <c r="G18" s="1"/>
  <c r="J20"/>
  <c r="F17"/>
  <c r="G17" s="1"/>
  <c r="J19"/>
  <c r="F37"/>
  <c r="G37" s="1"/>
  <c r="J18"/>
  <c r="F20"/>
  <c r="G20" s="1"/>
  <c r="J17"/>
  <c r="F15"/>
  <c r="G15" s="1"/>
  <c r="J16"/>
  <c r="F16"/>
  <c r="G16" s="1"/>
  <c r="J15"/>
  <c r="F23"/>
  <c r="G23" s="1"/>
  <c r="J14"/>
  <c r="F11"/>
  <c r="G11" s="1"/>
  <c r="J13"/>
  <c r="F14"/>
  <c r="G14" s="1"/>
  <c r="J12"/>
  <c r="F13"/>
  <c r="G13" s="1"/>
  <c r="J11"/>
  <c r="F10"/>
  <c r="G10" s="1"/>
  <c r="J10"/>
  <c r="F21"/>
  <c r="G21" s="1"/>
  <c r="J46" i="64"/>
  <c r="J45"/>
  <c r="F39"/>
  <c r="G39" s="1"/>
  <c r="J44"/>
  <c r="F45"/>
  <c r="G45" s="1"/>
  <c r="J43"/>
  <c r="F41"/>
  <c r="G41" s="1"/>
  <c r="J42"/>
  <c r="F32"/>
  <c r="G32" s="1"/>
  <c r="J41"/>
  <c r="F27"/>
  <c r="G27" s="1"/>
  <c r="J40"/>
  <c r="F43"/>
  <c r="G43" s="1"/>
  <c r="J39"/>
  <c r="F30"/>
  <c r="G30" s="1"/>
  <c r="J38"/>
  <c r="F31"/>
  <c r="G31" s="1"/>
  <c r="J37"/>
  <c r="F13"/>
  <c r="G13" s="1"/>
  <c r="J36"/>
  <c r="F40"/>
  <c r="G40" s="1"/>
  <c r="J35"/>
  <c r="F23"/>
  <c r="G23" s="1"/>
  <c r="J34"/>
  <c r="F22"/>
  <c r="G22" s="1"/>
  <c r="J33"/>
  <c r="F35"/>
  <c r="G35" s="1"/>
  <c r="J32"/>
  <c r="F28"/>
  <c r="G28" s="1"/>
  <c r="J31"/>
  <c r="F24"/>
  <c r="G24" s="1"/>
  <c r="J30"/>
  <c r="F19"/>
  <c r="G19" s="1"/>
  <c r="J29"/>
  <c r="F37"/>
  <c r="G37" s="1"/>
  <c r="J28"/>
  <c r="F33"/>
  <c r="G33" s="1"/>
  <c r="J27"/>
  <c r="F20"/>
  <c r="G20" s="1"/>
  <c r="J26"/>
  <c r="F18"/>
  <c r="G18" s="1"/>
  <c r="J25"/>
  <c r="F38"/>
  <c r="G38" s="1"/>
  <c r="J24"/>
  <c r="F36"/>
  <c r="G36" s="1"/>
  <c r="J23"/>
  <c r="F25"/>
  <c r="G25" s="1"/>
  <c r="J22"/>
  <c r="F26"/>
  <c r="G26" s="1"/>
  <c r="J21"/>
  <c r="F15"/>
  <c r="G15" s="1"/>
  <c r="J20"/>
  <c r="F10"/>
  <c r="G10" s="1"/>
  <c r="J19"/>
  <c r="F44"/>
  <c r="G44" s="1"/>
  <c r="J18"/>
  <c r="F42"/>
  <c r="G42" s="1"/>
  <c r="J17"/>
  <c r="F16"/>
  <c r="G16" s="1"/>
  <c r="J16"/>
  <c r="F21"/>
  <c r="G21" s="1"/>
  <c r="J15"/>
  <c r="F14"/>
  <c r="G14" s="1"/>
  <c r="J14"/>
  <c r="F34"/>
  <c r="G34" s="1"/>
  <c r="J13"/>
  <c r="F29"/>
  <c r="G29" s="1"/>
  <c r="J12"/>
  <c r="F17"/>
  <c r="G17" s="1"/>
  <c r="J11"/>
  <c r="F12"/>
  <c r="G12" s="1"/>
  <c r="J10"/>
  <c r="G11"/>
  <c r="F11"/>
  <c r="J38" i="1"/>
  <c r="F38"/>
  <c r="G38" s="1"/>
  <c r="J37"/>
  <c r="F36"/>
  <c r="G36" s="1"/>
  <c r="J36"/>
  <c r="G29"/>
  <c r="F29"/>
  <c r="J35"/>
  <c r="F33"/>
  <c r="G33" s="1"/>
  <c r="J34"/>
  <c r="F28"/>
  <c r="G28" s="1"/>
  <c r="J33"/>
  <c r="F20"/>
  <c r="G20" s="1"/>
  <c r="J32"/>
  <c r="F14"/>
  <c r="G14" s="1"/>
  <c r="J31"/>
  <c r="F32"/>
  <c r="G32" s="1"/>
  <c r="J30"/>
  <c r="F34"/>
  <c r="G34" s="1"/>
  <c r="J29"/>
  <c r="F37"/>
  <c r="G37" s="1"/>
  <c r="J28"/>
  <c r="F24"/>
  <c r="G24" s="1"/>
  <c r="J27"/>
  <c r="F31"/>
  <c r="G31" s="1"/>
  <c r="J26"/>
  <c r="F30"/>
  <c r="G30" s="1"/>
  <c r="J25"/>
  <c r="F23"/>
  <c r="G23" s="1"/>
  <c r="J24"/>
  <c r="F12"/>
  <c r="G12" s="1"/>
  <c r="J23"/>
  <c r="F19"/>
  <c r="G19" s="1"/>
  <c r="J22"/>
  <c r="F26"/>
  <c r="G26" s="1"/>
  <c r="J21"/>
  <c r="F25"/>
  <c r="G25" s="1"/>
  <c r="J20"/>
  <c r="F21"/>
  <c r="G21" s="1"/>
  <c r="J19"/>
  <c r="F22"/>
  <c r="G22" s="1"/>
  <c r="J18"/>
  <c r="F18"/>
  <c r="G18" s="1"/>
  <c r="J17"/>
  <c r="F11"/>
  <c r="G11" s="1"/>
  <c r="J16"/>
  <c r="F13"/>
  <c r="G13" s="1"/>
  <c r="J15"/>
  <c r="F15"/>
  <c r="G15" s="1"/>
  <c r="J14"/>
  <c r="F17"/>
  <c r="G17" s="1"/>
  <c r="J13"/>
  <c r="F16"/>
  <c r="G16" s="1"/>
  <c r="J12"/>
  <c r="F10"/>
  <c r="G10" s="1"/>
  <c r="J11"/>
  <c r="F35"/>
  <c r="G35" s="1"/>
  <c r="J10"/>
  <c r="F27"/>
  <c r="G27" s="1"/>
  <c r="A6" i="58660"/>
  <c r="F47"/>
  <c r="F37"/>
  <c r="G37" s="1"/>
  <c r="F29"/>
  <c r="G29" s="1"/>
  <c r="G47" l="1"/>
  <c r="E11" l="1"/>
  <c r="D11"/>
  <c r="C11"/>
  <c r="B11"/>
  <c r="A11"/>
  <c r="E10"/>
  <c r="D10"/>
  <c r="C10"/>
  <c r="B10"/>
  <c r="A10"/>
  <c r="A49"/>
  <c r="E52"/>
  <c r="D52"/>
  <c r="C52"/>
  <c r="B52"/>
  <c r="A52"/>
  <c r="F11" l="1"/>
  <c r="F52"/>
  <c r="G52" s="1"/>
  <c r="F10"/>
  <c r="E51" l="1"/>
  <c r="D51"/>
  <c r="C51"/>
  <c r="B51"/>
  <c r="A51"/>
  <c r="F51" l="1"/>
  <c r="G51" s="1"/>
  <c r="A3" i="111" l="1"/>
  <c r="A3" i="58656" l="1"/>
  <c r="A4" i="58660" l="1"/>
  <c r="A7" i="110"/>
  <c r="A5"/>
  <c r="A3"/>
  <c r="A7" i="111"/>
  <c r="A5"/>
  <c r="A7" i="58656"/>
  <c r="A5"/>
  <c r="A7" i="64"/>
  <c r="A5"/>
  <c r="A4"/>
  <c r="A4" i="58656" s="1"/>
  <c r="A4" i="111" s="1"/>
  <c r="A4" i="110" s="1"/>
  <c r="A3" i="64"/>
  <c r="X13"/>
  <c r="W13"/>
  <c r="V13"/>
  <c r="X12"/>
  <c r="W12"/>
  <c r="V12"/>
  <c r="A3" i="58660"/>
  <c r="A5"/>
  <c r="A7"/>
  <c r="A24"/>
  <c r="B24"/>
  <c r="C24"/>
  <c r="D24"/>
  <c r="E24"/>
  <c r="A25"/>
  <c r="B25"/>
  <c r="C25"/>
  <c r="D25"/>
  <c r="E25"/>
  <c r="A34"/>
  <c r="B34"/>
  <c r="C34"/>
  <c r="D34"/>
  <c r="E34"/>
  <c r="A42"/>
  <c r="B42"/>
  <c r="C42"/>
  <c r="D42"/>
  <c r="E42"/>
  <c r="A43"/>
  <c r="B43"/>
  <c r="C43"/>
  <c r="D43"/>
  <c r="E43"/>
  <c r="A3" i="101"/>
  <c r="A4"/>
  <c r="A5"/>
  <c r="A7"/>
  <c r="F43" i="58660" l="1"/>
  <c r="F42"/>
  <c r="F34"/>
  <c r="F25"/>
  <c r="F24"/>
</calcChain>
</file>

<file path=xl/sharedStrings.xml><?xml version="1.0" encoding="utf-8"?>
<sst xmlns="http://schemas.openxmlformats.org/spreadsheetml/2006/main" count="1223" uniqueCount="253">
  <si>
    <t>JUGADOR</t>
  </si>
  <si>
    <t>H</t>
  </si>
  <si>
    <t>I</t>
  </si>
  <si>
    <t>V</t>
  </si>
  <si>
    <t>G</t>
  </si>
  <si>
    <t>N</t>
  </si>
  <si>
    <t>18 HOYOS MEDAL PLAY</t>
  </si>
  <si>
    <t>FEDERACION REGIONAL</t>
  </si>
  <si>
    <t>DE GOLF MAR Y SIERRAS</t>
  </si>
  <si>
    <t>--</t>
  </si>
  <si>
    <t>CLUB</t>
  </si>
  <si>
    <t>JUGADORA</t>
  </si>
  <si>
    <t>FECHA NAC</t>
  </si>
  <si>
    <t>EDAD</t>
  </si>
  <si>
    <t>SIN VENTAJA GENERAL</t>
  </si>
  <si>
    <t>F. NAC</t>
  </si>
  <si>
    <t>DESEMP</t>
  </si>
  <si>
    <t>Ult. 9 H.</t>
  </si>
  <si>
    <t>Ult. 6 H.</t>
  </si>
  <si>
    <t>Ult. 3 H.</t>
  </si>
  <si>
    <t>CV</t>
  </si>
  <si>
    <t>CN</t>
  </si>
  <si>
    <t>2° SCARTCH</t>
  </si>
  <si>
    <t>ML</t>
  </si>
  <si>
    <t>RAMACCIOTTI GONZALO</t>
  </si>
  <si>
    <t>MDPGC</t>
  </si>
  <si>
    <t>MARTINEZ HERNAN RAFAEL</t>
  </si>
  <si>
    <t>CMDP</t>
  </si>
  <si>
    <t>BARBERO PABLO DANIEL</t>
  </si>
  <si>
    <t>SPGC</t>
  </si>
  <si>
    <t>CEGL</t>
  </si>
  <si>
    <t>MAISONNAVE JUAN PABLO</t>
  </si>
  <si>
    <t>MURGIER IGNACIO</t>
  </si>
  <si>
    <t>CG</t>
  </si>
  <si>
    <t>VGGC</t>
  </si>
  <si>
    <t>PAZ ROBERTO ROQUE</t>
  </si>
  <si>
    <t>GCD</t>
  </si>
  <si>
    <t>MIRAVE PATRICIO</t>
  </si>
  <si>
    <t>CAPONE PASCUAL</t>
  </si>
  <si>
    <t>ACOSTA JUAN DARIO</t>
  </si>
  <si>
    <t>TGC</t>
  </si>
  <si>
    <t>RODRIGUEZ CONSOLI GEORGE MARTI</t>
  </si>
  <si>
    <t>STGC</t>
  </si>
  <si>
    <t>BOZZO LETICIA</t>
  </si>
  <si>
    <t>SALERES MARIA LOURDES</t>
  </si>
  <si>
    <t>BOZZO MARIA EUGENIA</t>
  </si>
  <si>
    <t>FEDERACION REGIONAL DE GOLF MAR Y SIERRAS</t>
  </si>
  <si>
    <t>HOYO 1</t>
  </si>
  <si>
    <t>BURGOS JUAN CARLOS</t>
  </si>
  <si>
    <t>IPORRE RAUL</t>
  </si>
  <si>
    <t>SLAVIN ADRIANA</t>
  </si>
  <si>
    <t>RODRIGUEZ JUAN LORENZO</t>
  </si>
  <si>
    <t>TRABADELO OSCAR ALEJANDRO</t>
  </si>
  <si>
    <t>SANCHEZ JAVIER</t>
  </si>
  <si>
    <t>DAVILA ALTUBE SEGUNDO CARLOS</t>
  </si>
  <si>
    <t>DAMAS CATEGORIA UNICA</t>
  </si>
  <si>
    <t>GOLF CLUB</t>
  </si>
  <si>
    <t>DOS VUELTAS DE 9 HOYOS MEDAL PLAY</t>
  </si>
  <si>
    <t>MID AMATEUR (Clases 1982 a 1996)</t>
  </si>
  <si>
    <t>CABALLEROS SENIOR (Clases 1962 a 1971)</t>
  </si>
  <si>
    <t>CABALLEROS PRE SENIOR (Clases 1972 a 1981)</t>
  </si>
  <si>
    <t>COX ANGEL NORBERTO</t>
  </si>
  <si>
    <t>PABON LUCAS</t>
  </si>
  <si>
    <t>CARREÑO ALVARO</t>
  </si>
  <si>
    <t>HEIZENREDER PABLO GUILLERMO</t>
  </si>
  <si>
    <t>QUINTANA FABIAN</t>
  </si>
  <si>
    <t>FERNANDEZ PATRICIO JOSE</t>
  </si>
  <si>
    <t>SIMIELE PABLO AGUSTIN</t>
  </si>
  <si>
    <t>ZARATE GERARDO</t>
  </si>
  <si>
    <t>MELLERA NORBERTO</t>
  </si>
  <si>
    <t>MELLERA RODRIGO</t>
  </si>
  <si>
    <t>FARIAS PACHECO MIGUEL ANDRES</t>
  </si>
  <si>
    <t>FERNANDEZ ARIEL JOSE</t>
  </si>
  <si>
    <t>BUSSIO JOAQUIN</t>
  </si>
  <si>
    <t>OLDANO GERONIMO</t>
  </si>
  <si>
    <t>PAILHE PEDRO</t>
  </si>
  <si>
    <t>STAMPONE JUAN ADOLFO</t>
  </si>
  <si>
    <t>STAMPONE MAURO EZEQUIEL</t>
  </si>
  <si>
    <t>HOYO 10</t>
  </si>
  <si>
    <t>BENITEZ MARCOS EXEQUIEL</t>
  </si>
  <si>
    <t>EZPELETA LEANDRO</t>
  </si>
  <si>
    <t>SANTOS MANUEL</t>
  </si>
  <si>
    <t>ZURZOLO GABRIEL</t>
  </si>
  <si>
    <t>VALLONE DANIEL ERNESTO</t>
  </si>
  <si>
    <t>VILLALBA ROBERTO DIEGO</t>
  </si>
  <si>
    <t>ALVAREZ SEBASTIAN</t>
  </si>
  <si>
    <t>CORTI EDUARDO</t>
  </si>
  <si>
    <t>MEDINA JORGE</t>
  </si>
  <si>
    <t>MONTEIRO RUBEN OSVALDO</t>
  </si>
  <si>
    <t>RODRIGUES SERGIO ADRIAN</t>
  </si>
  <si>
    <t>RODRIGUES CRISTIAN ADOLFO</t>
  </si>
  <si>
    <t>DIEZ CLAUDIO OMAR</t>
  </si>
  <si>
    <t>VENACIO LEANDRO</t>
  </si>
  <si>
    <t>VERELLEN FELIPE</t>
  </si>
  <si>
    <t>VERELLEN NICOLAS</t>
  </si>
  <si>
    <t>PEREYRA IRAOLA NICOLAS</t>
  </si>
  <si>
    <t>BOYNE DANIEL CESAR</t>
  </si>
  <si>
    <t>BEPMALE LEONARDO</t>
  </si>
  <si>
    <t>BARRETO SERGIO ROBERTO</t>
  </si>
  <si>
    <t>ROTONDA RODRIGO</t>
  </si>
  <si>
    <t>DOMINGUEZ CARLOS</t>
  </si>
  <si>
    <t>SUEYRO JUAN MANUEL</t>
  </si>
  <si>
    <t>LAPETINA MARIO</t>
  </si>
  <si>
    <t>SUAREZ ANIBAL</t>
  </si>
  <si>
    <t>TASSARA JULIO MATIAS</t>
  </si>
  <si>
    <t>VILLAMIL EZEQUIEL</t>
  </si>
  <si>
    <t>LUGONES FERNANDO</t>
  </si>
  <si>
    <t>REINAGA NICOLAS GABRIEL</t>
  </si>
  <si>
    <t>FLORES MAXIMILIANO</t>
  </si>
  <si>
    <t>COUYOUPETROU SANTIAGO</t>
  </si>
  <si>
    <t>SUAREZ FELIPE DANIEL</t>
  </si>
  <si>
    <t xml:space="preserve">NUÑEZ SEGUNDO GUSTAVO </t>
  </si>
  <si>
    <t>PALENCIA SERGIO</t>
  </si>
  <si>
    <t>PEDERSEN LUIS</t>
  </si>
  <si>
    <t>PICCHIONI JUAN FRANCO</t>
  </si>
  <si>
    <t>SALVATI STEFANO</t>
  </si>
  <si>
    <t>SANCHEZ CAMIÑO FRANCO</t>
  </si>
  <si>
    <t>MATO EDUARDO ALBERTO</t>
  </si>
  <si>
    <t>FUHR JORGE ALBERTO</t>
  </si>
  <si>
    <t>DALUZ JUAN FERNANDO</t>
  </si>
  <si>
    <t>SOCHOR ESTELA</t>
  </si>
  <si>
    <t>DIANA GERMAN MARIO</t>
  </si>
  <si>
    <t>VIERA MARCELO</t>
  </si>
  <si>
    <t>GIOIA ANDRES</t>
  </si>
  <si>
    <t>RESER MELISA</t>
  </si>
  <si>
    <t>GIORGIO FEDERICO</t>
  </si>
  <si>
    <t>CALCATERRA MARIELA</t>
  </si>
  <si>
    <t>EVTGC</t>
  </si>
  <si>
    <t>BERRO RIVAS MATIAS JUAN</t>
  </si>
  <si>
    <t>NGC</t>
  </si>
  <si>
    <t>MANZANEL JUAN MANUEL</t>
  </si>
  <si>
    <t xml:space="preserve">ZANETTA LEANDRO </t>
  </si>
  <si>
    <t>LAMARQUE GONZALO MARIA</t>
  </si>
  <si>
    <t xml:space="preserve">LANCIONI GERMAN </t>
  </si>
  <si>
    <t>RANDAZZO MARTIN EDGARDO</t>
  </si>
  <si>
    <t xml:space="preserve">MITTON FABIO ANIBAL </t>
  </si>
  <si>
    <t>BALBI GONZALO PABLO</t>
  </si>
  <si>
    <t>LPSA</t>
  </si>
  <si>
    <t xml:space="preserve">GIOIA ANDRES </t>
  </si>
  <si>
    <t>RICCHEZZA ANTONIO OSVALDO</t>
  </si>
  <si>
    <t>P</t>
  </si>
  <si>
    <t>T</t>
  </si>
  <si>
    <t>LANCIONI GERMAN</t>
  </si>
  <si>
    <t>ZANETTA LEANDRO</t>
  </si>
  <si>
    <t>MARTINEZ VAZQUEZ MARIANO JOSE</t>
  </si>
  <si>
    <t>AIZENBERG GABRIEL</t>
  </si>
  <si>
    <t>DESIERTO</t>
  </si>
  <si>
    <t>1° S.V.G.</t>
  </si>
  <si>
    <t>2° S.V.G.</t>
  </si>
  <si>
    <t>MID AMATEUR (Clases 1982 a 1996) GROSS</t>
  </si>
  <si>
    <t>MID AMATEUR (Clases 1982 a 1996) NETO</t>
  </si>
  <si>
    <t>2° S.V.M.A.</t>
  </si>
  <si>
    <t>CABALLEROS PRE SENIOR (Clases 1972 a 1981) GROSS</t>
  </si>
  <si>
    <t>CABALLEROS PRE SENIOR (Clases 1972 a 1981) NETO</t>
  </si>
  <si>
    <t>CABALLEROS SENIOR (Clases 1962 a 1971) GROSS</t>
  </si>
  <si>
    <t>CABALLEROS SENIOR (Clases 1962 a 1971) NETO</t>
  </si>
  <si>
    <t>2° S.V.S.</t>
  </si>
  <si>
    <t>CABALLEROS SUPER SENIOR (Clases 1961 y Anteriores)</t>
  </si>
  <si>
    <t>CABALLEROS SUPER SENIOR (Clases 1961 y Anteriores) GROSS</t>
  </si>
  <si>
    <t>CABALLEROS SUPER SENIOR (Clases 1961 y Anteriores) NETO</t>
  </si>
  <si>
    <t>VILLA GESELL</t>
  </si>
  <si>
    <t>1° FECHA DE MAYORES</t>
  </si>
  <si>
    <t>DOMINGO 21 DE MARZO DE 2021</t>
  </si>
  <si>
    <t>ALTAMIRANO DAVID EMANUEL</t>
  </si>
  <si>
    <t>CARLETTI SANTIAGO</t>
  </si>
  <si>
    <t>SEBASTIAN ANTONIO LAMORTE</t>
  </si>
  <si>
    <t>MORAN MARIANO</t>
  </si>
  <si>
    <t>GIMENEZ BRANKO JESUS</t>
  </si>
  <si>
    <t>PEREZ MAURICIO FERNANDO</t>
  </si>
  <si>
    <t>FRIAS SILVA JUSTINIANO</t>
  </si>
  <si>
    <t>VILLALBA MARCOS ANDRES</t>
  </si>
  <si>
    <t>SANTAMARINA RAMON</t>
  </si>
  <si>
    <t>LEGUIZAMON DAVID</t>
  </si>
  <si>
    <t>MELARA GASTON LUCAS</t>
  </si>
  <si>
    <t>SFILIO GERMAN DARIO</t>
  </si>
  <si>
    <t>CERONE LAUTARO</t>
  </si>
  <si>
    <t>ALCARAZ MAXIMILIANO</t>
  </si>
  <si>
    <t>SABORIDO HECTOR GABRIEL</t>
  </si>
  <si>
    <t>BARRETO RODRIGO</t>
  </si>
  <si>
    <t>DIAZ GERARDO GABRIEL</t>
  </si>
  <si>
    <t>AUTODESCALIFICADO</t>
  </si>
  <si>
    <t>CORRAL CARLOS ADRIAN</t>
  </si>
  <si>
    <t>DEL CERRO CARLOS GONZALO</t>
  </si>
  <si>
    <t>---</t>
  </si>
  <si>
    <t>MARTINEZ CARLOS HORACIO</t>
  </si>
  <si>
    <t>ALVAREZ CARLOS ALBERTO</t>
  </si>
  <si>
    <t>BENAVIDEZ CLAUDIO</t>
  </si>
  <si>
    <t>SETZES OSCAR ANGEL</t>
  </si>
  <si>
    <t>FRANCISCO PABLO ESTEBAN</t>
  </si>
  <si>
    <t>LPSSA</t>
  </si>
  <si>
    <t>NOYA FERNANDO JAVIER</t>
  </si>
  <si>
    <t>ALVAREZ ABEL HORACIO</t>
  </si>
  <si>
    <t>LAZZARI ROBERTO GABRIEL</t>
  </si>
  <si>
    <t>CARBAJAL ELPIDIO</t>
  </si>
  <si>
    <t>IBARGUENGOITIA GERMAN</t>
  </si>
  <si>
    <t>D'ALESSANDRO PABLO ALBERTO</t>
  </si>
  <si>
    <t>MALUENDEZ RUBEN</t>
  </si>
  <si>
    <t>HERRERA VEGAS MARTIN</t>
  </si>
  <si>
    <t>MACIAS AGUSTIN</t>
  </si>
  <si>
    <t>SFILIO ALFREDO DARIO</t>
  </si>
  <si>
    <t>MENENDEZ EMILIO ATILIO</t>
  </si>
  <si>
    <t>VALESE RUBEN</t>
  </si>
  <si>
    <t>COMPAGNUCCI HUMBERTO LUIS</t>
  </si>
  <si>
    <t>MENDEZ JOSE DAVID</t>
  </si>
  <si>
    <t>BERTOGLI ALBERTO</t>
  </si>
  <si>
    <t>MATIUCCI ROBERTO</t>
  </si>
  <si>
    <t>CAFIERO EDUARDO JOSE</t>
  </si>
  <si>
    <t>STABILE MIGUEL ANGEL</t>
  </si>
  <si>
    <t>ELICHIRIBEHETY EDGARDO</t>
  </si>
  <si>
    <t>GARCIA RUBEN EDUARDO</t>
  </si>
  <si>
    <t xml:space="preserve">NOE JORGE OMAR </t>
  </si>
  <si>
    <t>EZPELETA ALFREDO EDGARDO</t>
  </si>
  <si>
    <t>BREGLIANO JORGE RAMON</t>
  </si>
  <si>
    <t>LUENGO MIGUEL ANGEL</t>
  </si>
  <si>
    <t>MAYEREAUX LUIS ERNESTO</t>
  </si>
  <si>
    <t>ARIAS GUALBERTO</t>
  </si>
  <si>
    <t>MUGUERZA CARLOS LORENZO</t>
  </si>
  <si>
    <t>PAVON NAVARRO JOSE MARIA</t>
  </si>
  <si>
    <t>FARINA ENRIQUE</t>
  </si>
  <si>
    <t>ORTIZ GREGORIO MARIO</t>
  </si>
  <si>
    <t>BOZZO NORBERTO</t>
  </si>
  <si>
    <t>DI TORE PATRICIA IRENE</t>
  </si>
  <si>
    <t>VILLA GESELL GOLF CLUB</t>
  </si>
  <si>
    <t>1° FECHA DEL RANKING DE MAYORES</t>
  </si>
  <si>
    <t>NOYA FERNANDO</t>
  </si>
  <si>
    <t>SFILIO DARIO</t>
  </si>
  <si>
    <t>VENAVIDEZ CLAUDIO</t>
  </si>
  <si>
    <t>LAMARQUE GONZALO</t>
  </si>
  <si>
    <t>LAMORTE SEBASTIAN</t>
  </si>
  <si>
    <t>MUGUERZA CARLOS</t>
  </si>
  <si>
    <t>DAVILA ALTUBE SEGUNDO</t>
  </si>
  <si>
    <t>EZPELETA ALFREDO</t>
  </si>
  <si>
    <t>BARRETO RODRIGO JAVIER</t>
  </si>
  <si>
    <t>D'ALESSANDRO PABLO</t>
  </si>
  <si>
    <t>ORTIZ GREGORIO</t>
  </si>
  <si>
    <t>BALBI GONZALO</t>
  </si>
  <si>
    <t>RICCHEZZA ANTONIO</t>
  </si>
  <si>
    <t>BARBERO PABLO</t>
  </si>
  <si>
    <t>BERRO RIVAS MATIAS</t>
  </si>
  <si>
    <t>IBARGÜENGOITIA GERMAN</t>
  </si>
  <si>
    <t>PAVON NAVARRO JOSE</t>
  </si>
  <si>
    <t>MITTON FABIO ANIBAL</t>
  </si>
  <si>
    <t>MANZANEL JUAN M</t>
  </si>
  <si>
    <t>RANDAZZO MARTIN</t>
  </si>
  <si>
    <t>1° N.M.A.</t>
  </si>
  <si>
    <t>2° N.M.A.</t>
  </si>
  <si>
    <t>2° S.V.P.S</t>
  </si>
  <si>
    <t>1° S.V.P.S</t>
  </si>
  <si>
    <t>2° N.P.S</t>
  </si>
  <si>
    <t>1° N.S.</t>
  </si>
  <si>
    <t>1° S.V.S.S.</t>
  </si>
  <si>
    <t>2° S.V.S.S.</t>
  </si>
  <si>
    <t>2° N.S.S.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</si>
</sst>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d/mm/yyyy;@"/>
    <numFmt numFmtId="165" formatCode="[$-2C0A]General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17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5"/>
      <color theme="0"/>
      <name val="Arial"/>
      <family val="2"/>
    </font>
    <font>
      <b/>
      <sz val="15"/>
      <color rgb="FF0000FF"/>
      <name val="Arial"/>
      <family val="2"/>
    </font>
    <font>
      <sz val="10"/>
      <name val="Arial"/>
      <family val="2"/>
      <charset val="1"/>
    </font>
    <font>
      <sz val="10"/>
      <color theme="1"/>
      <name val="Arial1"/>
    </font>
    <font>
      <b/>
      <sz val="12"/>
      <color indexed="17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25"/>
      <name val="Arial"/>
      <family val="2"/>
    </font>
    <font>
      <b/>
      <sz val="12"/>
      <color indexed="9"/>
      <name val="Arial"/>
      <family val="2"/>
    </font>
    <font>
      <b/>
      <sz val="12"/>
      <color theme="3" tint="0.3999755851924192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5"/>
      <color rgb="FFFF0000"/>
      <name val="Arial"/>
      <family val="2"/>
    </font>
    <font>
      <b/>
      <sz val="18"/>
      <color indexed="9"/>
      <name val="Arial"/>
      <family val="2"/>
    </font>
    <font>
      <sz val="18"/>
      <name val="Arial"/>
      <family val="2"/>
    </font>
    <font>
      <b/>
      <u/>
      <sz val="10"/>
      <color indexed="10"/>
      <name val="Arial"/>
      <family val="2"/>
    </font>
    <font>
      <sz val="10"/>
      <name val="Wingdings"/>
      <charset val="2"/>
    </font>
    <font>
      <sz val="12"/>
      <name val="Wingdings 2"/>
      <family val="1"/>
      <charset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4" fillId="0" borderId="0"/>
    <xf numFmtId="0" fontId="24" fillId="0" borderId="0"/>
    <xf numFmtId="0" fontId="14" fillId="0" borderId="0"/>
    <xf numFmtId="0" fontId="1" fillId="0" borderId="0"/>
    <xf numFmtId="165" fontId="25" fillId="0" borderId="0"/>
    <xf numFmtId="43" fontId="14" fillId="0" borderId="0" applyFont="0" applyFill="0" applyBorder="0" applyAlignment="0" applyProtection="0"/>
    <xf numFmtId="0" fontId="27" fillId="0" borderId="0"/>
  </cellStyleXfs>
  <cellXfs count="1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14" fontId="22" fillId="0" borderId="0" xfId="0" applyNumberFormat="1" applyFont="1"/>
    <xf numFmtId="0" fontId="13" fillId="0" borderId="0" xfId="0" applyFont="1"/>
    <xf numFmtId="0" fontId="15" fillId="0" borderId="3" xfId="0" applyFont="1" applyFill="1" applyBorder="1"/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Border="1"/>
    <xf numFmtId="0" fontId="20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4" xfId="0" applyFont="1" applyFill="1" applyBorder="1"/>
    <xf numFmtId="0" fontId="4" fillId="0" borderId="1" xfId="0" applyFont="1" applyBorder="1"/>
    <xf numFmtId="0" fontId="4" fillId="0" borderId="5" xfId="0" applyFont="1" applyBorder="1"/>
    <xf numFmtId="0" fontId="4" fillId="0" borderId="7" xfId="0" applyFont="1" applyBorder="1" applyAlignment="1">
      <alignment horizontal="center"/>
    </xf>
    <xf numFmtId="0" fontId="22" fillId="0" borderId="0" xfId="0" applyFont="1" applyFill="1" applyBorder="1"/>
    <xf numFmtId="0" fontId="21" fillId="0" borderId="0" xfId="0" applyFont="1"/>
    <xf numFmtId="0" fontId="22" fillId="0" borderId="0" xfId="0" applyFont="1"/>
    <xf numFmtId="164" fontId="2" fillId="0" borderId="0" xfId="0" applyNumberFormat="1" applyFont="1"/>
    <xf numFmtId="164" fontId="4" fillId="0" borderId="7" xfId="0" applyNumberFormat="1" applyFont="1" applyBorder="1" applyAlignment="1">
      <alignment horizontal="center"/>
    </xf>
    <xf numFmtId="164" fontId="13" fillId="0" borderId="9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4" fillId="0" borderId="3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29" fillId="0" borderId="0" xfId="0" applyFont="1"/>
    <xf numFmtId="0" fontId="14" fillId="0" borderId="0" xfId="0" applyFont="1"/>
    <xf numFmtId="0" fontId="20" fillId="0" borderId="0" xfId="0" applyFont="1" applyFill="1" applyAlignment="1">
      <alignment horizontal="center"/>
    </xf>
    <xf numFmtId="0" fontId="14" fillId="0" borderId="4" xfId="0" applyFont="1" applyFill="1" applyBorder="1"/>
    <xf numFmtId="0" fontId="14" fillId="0" borderId="3" xfId="0" applyFont="1" applyFill="1" applyBorder="1"/>
    <xf numFmtId="0" fontId="14" fillId="0" borderId="9" xfId="0" applyFont="1" applyFill="1" applyBorder="1"/>
    <xf numFmtId="0" fontId="14" fillId="0" borderId="17" xfId="0" applyFont="1" applyFill="1" applyBorder="1"/>
    <xf numFmtId="0" fontId="14" fillId="0" borderId="18" xfId="0" applyFont="1" applyFill="1" applyBorder="1"/>
    <xf numFmtId="0" fontId="14" fillId="0" borderId="19" xfId="0" applyFont="1" applyFill="1" applyBorder="1"/>
    <xf numFmtId="0" fontId="4" fillId="0" borderId="0" xfId="0" applyFont="1" applyAlignment="1">
      <alignment horizontal="center"/>
    </xf>
    <xf numFmtId="0" fontId="6" fillId="0" borderId="8" xfId="0" quotePrefix="1" applyFont="1" applyFill="1" applyBorder="1" applyAlignment="1">
      <alignment horizontal="center"/>
    </xf>
    <xf numFmtId="0" fontId="0" fillId="0" borderId="0" xfId="0" applyBorder="1"/>
    <xf numFmtId="0" fontId="33" fillId="8" borderId="1" xfId="0" applyFont="1" applyFill="1" applyBorder="1" applyAlignment="1">
      <alignment horizontal="center"/>
    </xf>
    <xf numFmtId="0" fontId="16" fillId="0" borderId="2" xfId="0" quotePrefix="1" applyFont="1" applyFill="1" applyBorder="1" applyAlignment="1">
      <alignment horizontal="center"/>
    </xf>
    <xf numFmtId="0" fontId="17" fillId="0" borderId="2" xfId="0" quotePrefix="1" applyFont="1" applyFill="1" applyBorder="1" applyAlignment="1">
      <alignment horizontal="center"/>
    </xf>
    <xf numFmtId="0" fontId="16" fillId="0" borderId="2" xfId="0" quotePrefix="1" applyFont="1" applyBorder="1" applyAlignment="1">
      <alignment horizontal="center"/>
    </xf>
    <xf numFmtId="0" fontId="17" fillId="0" borderId="2" xfId="0" quotePrefix="1" applyFont="1" applyBorder="1" applyAlignment="1">
      <alignment horizontal="center"/>
    </xf>
    <xf numFmtId="0" fontId="34" fillId="4" borderId="9" xfId="0" applyFont="1" applyFill="1" applyBorder="1"/>
    <xf numFmtId="0" fontId="35" fillId="4" borderId="4" xfId="0" applyFont="1" applyFill="1" applyBorder="1"/>
    <xf numFmtId="0" fontId="6" fillId="0" borderId="2" xfId="0" quotePrefix="1" applyFont="1" applyFill="1" applyBorder="1" applyAlignment="1">
      <alignment horizontal="center"/>
    </xf>
    <xf numFmtId="0" fontId="8" fillId="0" borderId="2" xfId="0" quotePrefix="1" applyFont="1" applyFill="1" applyBorder="1" applyAlignment="1">
      <alignment horizontal="center"/>
    </xf>
    <xf numFmtId="20" fontId="20" fillId="0" borderId="15" xfId="0" applyNumberFormat="1" applyFont="1" applyFill="1" applyBorder="1" applyAlignment="1">
      <alignment horizontal="center"/>
    </xf>
    <xf numFmtId="0" fontId="14" fillId="0" borderId="12" xfId="0" applyFont="1" applyFill="1" applyBorder="1"/>
    <xf numFmtId="0" fontId="14" fillId="0" borderId="13" xfId="0" applyFont="1" applyFill="1" applyBorder="1"/>
    <xf numFmtId="0" fontId="14" fillId="0" borderId="14" xfId="0" applyFont="1" applyFill="1" applyBorder="1"/>
    <xf numFmtId="0" fontId="14" fillId="0" borderId="0" xfId="0" applyFont="1" applyFill="1" applyBorder="1"/>
    <xf numFmtId="20" fontId="20" fillId="0" borderId="16" xfId="0" applyNumberFormat="1" applyFont="1" applyFill="1" applyBorder="1" applyAlignment="1">
      <alignment horizontal="center"/>
    </xf>
    <xf numFmtId="0" fontId="34" fillId="4" borderId="4" xfId="0" applyFont="1" applyFill="1" applyBorder="1"/>
    <xf numFmtId="0" fontId="34" fillId="4" borderId="3" xfId="0" applyFont="1" applyFill="1" applyBorder="1"/>
    <xf numFmtId="0" fontId="34" fillId="4" borderId="18" xfId="0" applyFont="1" applyFill="1" applyBorder="1"/>
    <xf numFmtId="0" fontId="7" fillId="0" borderId="17" xfId="0" applyFont="1" applyFill="1" applyBorder="1"/>
    <xf numFmtId="0" fontId="12" fillId="0" borderId="24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164" fontId="13" fillId="0" borderId="19" xfId="0" applyNumberFormat="1" applyFont="1" applyFill="1" applyBorder="1" applyAlignment="1">
      <alignment horizontal="center"/>
    </xf>
    <xf numFmtId="0" fontId="8" fillId="0" borderId="24" xfId="0" quotePrefix="1" applyFont="1" applyFill="1" applyBorder="1" applyAlignment="1">
      <alignment horizontal="center"/>
    </xf>
    <xf numFmtId="0" fontId="6" fillId="0" borderId="25" xfId="0" quotePrefix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37" fillId="0" borderId="0" xfId="0" applyFont="1"/>
    <xf numFmtId="0" fontId="5" fillId="4" borderId="2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35" fillId="4" borderId="17" xfId="0" applyFont="1" applyFill="1" applyBorder="1"/>
    <xf numFmtId="0" fontId="6" fillId="0" borderId="24" xfId="0" quotePrefix="1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7" fillId="10" borderId="4" xfId="0" applyFont="1" applyFill="1" applyBorder="1"/>
    <xf numFmtId="0" fontId="7" fillId="10" borderId="17" xfId="0" applyFont="1" applyFill="1" applyBorder="1"/>
    <xf numFmtId="0" fontId="14" fillId="0" borderId="14" xfId="0" applyFont="1" applyBorder="1" applyAlignment="1">
      <alignment vertical="center" wrapText="1"/>
    </xf>
    <xf numFmtId="0" fontId="34" fillId="4" borderId="17" xfId="0" applyFont="1" applyFill="1" applyBorder="1"/>
    <xf numFmtId="20" fontId="20" fillId="0" borderId="20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14" fillId="0" borderId="0" xfId="0" applyFont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15" fillId="9" borderId="27" xfId="0" applyFont="1" applyFill="1" applyBorder="1" applyAlignment="1">
      <alignment horizontal="center"/>
    </xf>
    <xf numFmtId="0" fontId="36" fillId="3" borderId="0" xfId="0" applyFont="1" applyFill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32" fillId="7" borderId="11" xfId="0" applyFont="1" applyFill="1" applyBorder="1" applyAlignment="1">
      <alignment horizontal="center"/>
    </xf>
    <xf numFmtId="0" fontId="32" fillId="7" borderId="21" xfId="0" applyFont="1" applyFill="1" applyBorder="1" applyAlignment="1">
      <alignment horizontal="center"/>
    </xf>
    <xf numFmtId="0" fontId="32" fillId="7" borderId="22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30" fillId="5" borderId="11" xfId="0" applyFont="1" applyFill="1" applyBorder="1" applyAlignment="1">
      <alignment horizontal="center"/>
    </xf>
    <xf numFmtId="0" fontId="30" fillId="5" borderId="10" xfId="0" applyFont="1" applyFill="1" applyBorder="1" applyAlignment="1">
      <alignment horizontal="center"/>
    </xf>
    <xf numFmtId="0" fontId="30" fillId="5" borderId="7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2" fillId="7" borderId="0" xfId="0" applyFont="1" applyFill="1" applyBorder="1" applyAlignment="1">
      <alignment horizontal="center"/>
    </xf>
    <xf numFmtId="0" fontId="32" fillId="7" borderId="23" xfId="0" applyFont="1" applyFill="1" applyBorder="1" applyAlignment="1">
      <alignment horizontal="center"/>
    </xf>
  </cellXfs>
  <cellStyles count="8">
    <cellStyle name="Excel Built-in Normal" xfId="2"/>
    <cellStyle name="Excel Built-in Normal 2" xfId="5"/>
    <cellStyle name="Millares 2" xfId="6"/>
    <cellStyle name="Normal" xfId="0" builtinId="0"/>
    <cellStyle name="Normal 2" xfId="1"/>
    <cellStyle name="Normal 2 2" xfId="3"/>
    <cellStyle name="Normal 3" xfId="4"/>
    <cellStyle name="Normal 4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2"/>
  <sheetViews>
    <sheetView tabSelected="1" zoomScale="70" zoomScaleNormal="70" workbookViewId="0">
      <selection sqref="A1:G1"/>
    </sheetView>
  </sheetViews>
  <sheetFormatPr baseColWidth="10" defaultRowHeight="18.75"/>
  <cols>
    <col min="1" max="1" width="32.7109375" style="1" customWidth="1"/>
    <col min="2" max="2" width="9.7109375" style="1" customWidth="1"/>
    <col min="3" max="7" width="6.7109375" style="2" customWidth="1"/>
    <col min="8" max="8" width="12.85546875" style="32" customWidth="1"/>
    <col min="9" max="9" width="13" style="93" bestFit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25" width="11.42578125" style="1" customWidth="1"/>
    <col min="26" max="16384" width="11.42578125" style="1"/>
  </cols>
  <sheetData>
    <row r="1" spans="1:24" ht="30.75">
      <c r="A1" s="97" t="s">
        <v>7</v>
      </c>
      <c r="B1" s="97"/>
      <c r="C1" s="97"/>
      <c r="D1" s="97"/>
      <c r="E1" s="97"/>
      <c r="F1" s="97"/>
      <c r="G1" s="97"/>
      <c r="L1" s="31">
        <v>9</v>
      </c>
    </row>
    <row r="2" spans="1:24" ht="30.75">
      <c r="A2" s="97" t="s">
        <v>8</v>
      </c>
      <c r="B2" s="97"/>
      <c r="C2" s="97"/>
      <c r="D2" s="97"/>
      <c r="E2" s="97"/>
      <c r="F2" s="97"/>
      <c r="G2" s="97"/>
    </row>
    <row r="3" spans="1:24" ht="25.5">
      <c r="A3" s="100" t="s">
        <v>160</v>
      </c>
      <c r="B3" s="100"/>
      <c r="C3" s="100"/>
      <c r="D3" s="100"/>
      <c r="E3" s="100"/>
      <c r="F3" s="100"/>
      <c r="G3" s="100"/>
    </row>
    <row r="4" spans="1:24" ht="25.5">
      <c r="A4" s="100" t="s">
        <v>56</v>
      </c>
      <c r="B4" s="100"/>
      <c r="C4" s="100"/>
      <c r="D4" s="100"/>
      <c r="E4" s="100"/>
      <c r="F4" s="100"/>
      <c r="G4" s="100"/>
    </row>
    <row r="5" spans="1:24" ht="20.25">
      <c r="A5" s="98" t="s">
        <v>161</v>
      </c>
      <c r="B5" s="98"/>
      <c r="C5" s="98"/>
      <c r="D5" s="98"/>
      <c r="E5" s="98"/>
      <c r="F5" s="98"/>
      <c r="G5" s="98"/>
    </row>
    <row r="6" spans="1:24" ht="19.5">
      <c r="A6" s="99" t="s">
        <v>57</v>
      </c>
      <c r="B6" s="99"/>
      <c r="C6" s="99"/>
      <c r="D6" s="99"/>
      <c r="E6" s="99"/>
      <c r="F6" s="99"/>
      <c r="G6" s="99"/>
    </row>
    <row r="7" spans="1:24" ht="20.25" thickBot="1">
      <c r="A7" s="101" t="s">
        <v>162</v>
      </c>
      <c r="B7" s="101"/>
      <c r="C7" s="101"/>
      <c r="D7" s="101"/>
      <c r="E7" s="101"/>
      <c r="F7" s="101"/>
      <c r="G7" s="101"/>
    </row>
    <row r="8" spans="1:24" ht="20.25" thickBot="1">
      <c r="A8" s="94" t="s">
        <v>58</v>
      </c>
      <c r="B8" s="95"/>
      <c r="C8" s="95"/>
      <c r="D8" s="95"/>
      <c r="E8" s="95"/>
      <c r="F8" s="95"/>
      <c r="G8" s="96"/>
      <c r="L8" s="37" t="s">
        <v>22</v>
      </c>
    </row>
    <row r="9" spans="1:24" s="3" customFormat="1" ht="20.25" thickBot="1">
      <c r="A9" s="4" t="s">
        <v>0</v>
      </c>
      <c r="B9" s="5" t="s">
        <v>10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3" t="s">
        <v>15</v>
      </c>
      <c r="I9" s="93"/>
      <c r="J9" s="23" t="s">
        <v>16</v>
      </c>
      <c r="L9" s="1"/>
      <c r="M9" s="2"/>
      <c r="N9" s="2"/>
      <c r="O9" s="2"/>
      <c r="P9" s="2"/>
      <c r="Q9" s="2"/>
      <c r="R9" s="2"/>
      <c r="S9" s="2"/>
      <c r="T9" s="2"/>
      <c r="U9" s="2"/>
      <c r="V9" s="27" t="s">
        <v>17</v>
      </c>
      <c r="W9" s="26" t="s">
        <v>18</v>
      </c>
      <c r="X9" s="26" t="s">
        <v>19</v>
      </c>
    </row>
    <row r="10" spans="1:24" ht="20.25" thickBot="1">
      <c r="A10" s="25" t="s">
        <v>104</v>
      </c>
      <c r="B10" s="6" t="s">
        <v>23</v>
      </c>
      <c r="C10" s="7">
        <v>-1</v>
      </c>
      <c r="D10" s="8">
        <v>35</v>
      </c>
      <c r="E10" s="8">
        <v>35</v>
      </c>
      <c r="F10" s="81">
        <f t="shared" ref="F10:F38" si="0">SUM(D10+E10)</f>
        <v>70</v>
      </c>
      <c r="G10" s="38">
        <f t="shared" ref="G10:G38" si="1">(F10-C10)</f>
        <v>71</v>
      </c>
      <c r="H10" s="34">
        <v>30469</v>
      </c>
      <c r="I10" s="78" t="s">
        <v>147</v>
      </c>
      <c r="J10" s="79">
        <f t="shared" ref="J10:J38" si="2">(E10-C10*0.5)</f>
        <v>35.5</v>
      </c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ht="20.25" thickBot="1">
      <c r="A11" s="25" t="s">
        <v>62</v>
      </c>
      <c r="B11" s="6" t="s">
        <v>30</v>
      </c>
      <c r="C11" s="7">
        <v>0</v>
      </c>
      <c r="D11" s="8">
        <v>40</v>
      </c>
      <c r="E11" s="8">
        <v>35</v>
      </c>
      <c r="F11" s="76">
        <f t="shared" si="0"/>
        <v>75</v>
      </c>
      <c r="G11" s="38">
        <f t="shared" si="1"/>
        <v>75</v>
      </c>
      <c r="H11" s="34">
        <v>34117</v>
      </c>
      <c r="I11" s="78" t="s">
        <v>151</v>
      </c>
      <c r="J11" s="24">
        <f t="shared" si="2"/>
        <v>35</v>
      </c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ht="19.5">
      <c r="A12" s="25" t="s">
        <v>31</v>
      </c>
      <c r="B12" s="6" t="s">
        <v>25</v>
      </c>
      <c r="C12" s="7">
        <v>-1</v>
      </c>
      <c r="D12" s="8">
        <v>37</v>
      </c>
      <c r="E12" s="8">
        <v>38</v>
      </c>
      <c r="F12" s="8">
        <f t="shared" si="0"/>
        <v>75</v>
      </c>
      <c r="G12" s="38">
        <f t="shared" si="1"/>
        <v>76</v>
      </c>
      <c r="H12" s="34">
        <v>30234</v>
      </c>
      <c r="J12" s="24">
        <f t="shared" si="2"/>
        <v>38.5</v>
      </c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ht="19.5">
      <c r="A13" s="25" t="s">
        <v>99</v>
      </c>
      <c r="B13" s="6" t="s">
        <v>40</v>
      </c>
      <c r="C13" s="7">
        <v>3</v>
      </c>
      <c r="D13" s="8">
        <v>38</v>
      </c>
      <c r="E13" s="8">
        <v>39</v>
      </c>
      <c r="F13" s="8">
        <f t="shared" si="0"/>
        <v>77</v>
      </c>
      <c r="G13" s="38">
        <f t="shared" si="1"/>
        <v>74</v>
      </c>
      <c r="H13" s="34">
        <v>33552</v>
      </c>
      <c r="J13" s="24">
        <f t="shared" si="2"/>
        <v>37.5</v>
      </c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ht="19.5">
      <c r="A14" s="25" t="s">
        <v>115</v>
      </c>
      <c r="B14" s="6" t="s">
        <v>127</v>
      </c>
      <c r="C14" s="7">
        <v>-1</v>
      </c>
      <c r="D14" s="8">
        <v>44</v>
      </c>
      <c r="E14" s="8">
        <v>34</v>
      </c>
      <c r="F14" s="8">
        <f t="shared" si="0"/>
        <v>78</v>
      </c>
      <c r="G14" s="38">
        <f t="shared" si="1"/>
        <v>79</v>
      </c>
      <c r="H14" s="34">
        <v>34095</v>
      </c>
      <c r="J14" s="24">
        <f t="shared" si="2"/>
        <v>34.5</v>
      </c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</row>
    <row r="15" spans="1:24" ht="19.5">
      <c r="A15" s="25" t="s">
        <v>164</v>
      </c>
      <c r="B15" s="6" t="s">
        <v>40</v>
      </c>
      <c r="C15" s="7">
        <v>6</v>
      </c>
      <c r="D15" s="8">
        <v>39</v>
      </c>
      <c r="E15" s="8">
        <v>39</v>
      </c>
      <c r="F15" s="8">
        <f t="shared" si="0"/>
        <v>78</v>
      </c>
      <c r="G15" s="38">
        <f t="shared" si="1"/>
        <v>72</v>
      </c>
      <c r="H15" s="34">
        <v>33534</v>
      </c>
      <c r="J15" s="24">
        <f t="shared" si="2"/>
        <v>36</v>
      </c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</row>
    <row r="16" spans="1:24" ht="19.5">
      <c r="A16" s="25" t="s">
        <v>66</v>
      </c>
      <c r="B16" s="6" t="s">
        <v>34</v>
      </c>
      <c r="C16" s="7">
        <v>7</v>
      </c>
      <c r="D16" s="8">
        <v>38</v>
      </c>
      <c r="E16" s="8">
        <v>40</v>
      </c>
      <c r="F16" s="8">
        <f t="shared" si="0"/>
        <v>78</v>
      </c>
      <c r="G16" s="38">
        <f t="shared" si="1"/>
        <v>71</v>
      </c>
      <c r="H16" s="34">
        <v>30789</v>
      </c>
      <c r="J16" s="24">
        <f t="shared" si="2"/>
        <v>36.5</v>
      </c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</row>
    <row r="17" spans="1:24" ht="19.5">
      <c r="A17" s="25" t="s">
        <v>68</v>
      </c>
      <c r="B17" s="6" t="s">
        <v>34</v>
      </c>
      <c r="C17" s="7">
        <v>7</v>
      </c>
      <c r="D17" s="8">
        <v>38</v>
      </c>
      <c r="E17" s="8">
        <v>40</v>
      </c>
      <c r="F17" s="8">
        <f t="shared" si="0"/>
        <v>78</v>
      </c>
      <c r="G17" s="38">
        <f t="shared" si="1"/>
        <v>71</v>
      </c>
      <c r="H17" s="34">
        <v>29994</v>
      </c>
      <c r="J17" s="24">
        <f t="shared" si="2"/>
        <v>36.5</v>
      </c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>
        <v>68.5</v>
      </c>
      <c r="W17" s="29" t="s">
        <v>20</v>
      </c>
      <c r="X17" s="29"/>
    </row>
    <row r="18" spans="1:24" ht="19.5">
      <c r="A18" s="25" t="s">
        <v>70</v>
      </c>
      <c r="B18" s="6" t="s">
        <v>42</v>
      </c>
      <c r="C18" s="7">
        <v>4</v>
      </c>
      <c r="D18" s="8">
        <v>43</v>
      </c>
      <c r="E18" s="8">
        <v>36</v>
      </c>
      <c r="F18" s="8">
        <f t="shared" si="0"/>
        <v>79</v>
      </c>
      <c r="G18" s="38">
        <f t="shared" si="1"/>
        <v>75</v>
      </c>
      <c r="H18" s="34">
        <v>32401</v>
      </c>
      <c r="J18" s="24">
        <f t="shared" si="2"/>
        <v>34</v>
      </c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>
        <v>70.099999999999994</v>
      </c>
      <c r="W18" s="29" t="s">
        <v>21</v>
      </c>
      <c r="X18" s="29"/>
    </row>
    <row r="19" spans="1:24" ht="19.5">
      <c r="A19" s="25" t="s">
        <v>110</v>
      </c>
      <c r="B19" s="6" t="s">
        <v>34</v>
      </c>
      <c r="C19" s="7">
        <v>3</v>
      </c>
      <c r="D19" s="8">
        <v>43</v>
      </c>
      <c r="E19" s="8">
        <v>36</v>
      </c>
      <c r="F19" s="8">
        <f t="shared" si="0"/>
        <v>79</v>
      </c>
      <c r="G19" s="38">
        <f t="shared" si="1"/>
        <v>76</v>
      </c>
      <c r="H19" s="34">
        <v>31195</v>
      </c>
      <c r="J19" s="24">
        <f t="shared" si="2"/>
        <v>34.5</v>
      </c>
    </row>
    <row r="20" spans="1:24" ht="19.5">
      <c r="A20" s="25" t="s">
        <v>75</v>
      </c>
      <c r="B20" s="6" t="s">
        <v>129</v>
      </c>
      <c r="C20" s="7">
        <v>-1</v>
      </c>
      <c r="D20" s="8">
        <v>40</v>
      </c>
      <c r="E20" s="8">
        <v>39</v>
      </c>
      <c r="F20" s="8">
        <f t="shared" si="0"/>
        <v>79</v>
      </c>
      <c r="G20" s="38">
        <f t="shared" si="1"/>
        <v>80</v>
      </c>
      <c r="H20" s="34">
        <v>32333</v>
      </c>
      <c r="J20" s="24">
        <f t="shared" si="2"/>
        <v>39.5</v>
      </c>
    </row>
    <row r="21" spans="1:24" ht="19.5">
      <c r="A21" s="25" t="s">
        <v>79</v>
      </c>
      <c r="B21" s="6" t="s">
        <v>34</v>
      </c>
      <c r="C21" s="7">
        <v>5</v>
      </c>
      <c r="D21" s="8">
        <v>41</v>
      </c>
      <c r="E21" s="8">
        <v>39</v>
      </c>
      <c r="F21" s="8">
        <f t="shared" si="0"/>
        <v>80</v>
      </c>
      <c r="G21" s="38">
        <f t="shared" si="1"/>
        <v>75</v>
      </c>
      <c r="H21" s="34">
        <v>32439</v>
      </c>
      <c r="J21" s="24">
        <f t="shared" si="2"/>
        <v>36.5</v>
      </c>
    </row>
    <row r="22" spans="1:24" ht="19.5">
      <c r="A22" s="25" t="s">
        <v>87</v>
      </c>
      <c r="B22" s="6" t="s">
        <v>33</v>
      </c>
      <c r="C22" s="7">
        <v>6</v>
      </c>
      <c r="D22" s="8">
        <v>44</v>
      </c>
      <c r="E22" s="8">
        <v>37</v>
      </c>
      <c r="F22" s="8">
        <f t="shared" si="0"/>
        <v>81</v>
      </c>
      <c r="G22" s="38">
        <f t="shared" si="1"/>
        <v>75</v>
      </c>
      <c r="H22" s="34">
        <v>30559</v>
      </c>
      <c r="J22" s="24">
        <f t="shared" si="2"/>
        <v>34</v>
      </c>
    </row>
    <row r="23" spans="1:24" ht="19.5">
      <c r="A23" s="25" t="s">
        <v>125</v>
      </c>
      <c r="B23" s="6" t="s">
        <v>34</v>
      </c>
      <c r="C23" s="7">
        <v>6</v>
      </c>
      <c r="D23" s="8">
        <v>42</v>
      </c>
      <c r="E23" s="8">
        <v>40</v>
      </c>
      <c r="F23" s="8">
        <f t="shared" si="0"/>
        <v>82</v>
      </c>
      <c r="G23" s="38">
        <f t="shared" si="1"/>
        <v>76</v>
      </c>
      <c r="H23" s="34">
        <v>33052</v>
      </c>
      <c r="J23" s="24">
        <f t="shared" si="2"/>
        <v>37</v>
      </c>
    </row>
    <row r="24" spans="1:24" ht="19.5">
      <c r="A24" s="25" t="s">
        <v>54</v>
      </c>
      <c r="B24" s="6" t="s">
        <v>25</v>
      </c>
      <c r="C24" s="7">
        <v>6</v>
      </c>
      <c r="D24" s="8">
        <v>42</v>
      </c>
      <c r="E24" s="8">
        <v>41</v>
      </c>
      <c r="F24" s="8">
        <f t="shared" si="0"/>
        <v>83</v>
      </c>
      <c r="G24" s="38">
        <f t="shared" si="1"/>
        <v>77</v>
      </c>
      <c r="H24" s="34">
        <v>33380</v>
      </c>
      <c r="J24" s="24">
        <f t="shared" si="2"/>
        <v>38</v>
      </c>
    </row>
    <row r="25" spans="1:24" ht="19.5">
      <c r="A25" s="25" t="s">
        <v>128</v>
      </c>
      <c r="B25" s="6" t="s">
        <v>34</v>
      </c>
      <c r="C25" s="7">
        <v>10</v>
      </c>
      <c r="D25" s="8">
        <v>46</v>
      </c>
      <c r="E25" s="8">
        <v>39</v>
      </c>
      <c r="F25" s="8">
        <f t="shared" si="0"/>
        <v>85</v>
      </c>
      <c r="G25" s="38">
        <f t="shared" si="1"/>
        <v>75</v>
      </c>
      <c r="H25" s="34">
        <v>33263</v>
      </c>
      <c r="J25" s="24">
        <f t="shared" si="2"/>
        <v>34</v>
      </c>
    </row>
    <row r="26" spans="1:24" ht="20.25" thickBot="1">
      <c r="A26" s="25" t="s">
        <v>130</v>
      </c>
      <c r="B26" s="6" t="s">
        <v>40</v>
      </c>
      <c r="C26" s="7">
        <v>10</v>
      </c>
      <c r="D26" s="8">
        <v>44</v>
      </c>
      <c r="E26" s="8">
        <v>41</v>
      </c>
      <c r="F26" s="8">
        <f t="shared" si="0"/>
        <v>85</v>
      </c>
      <c r="G26" s="38">
        <f t="shared" si="1"/>
        <v>75</v>
      </c>
      <c r="H26" s="34">
        <v>31836</v>
      </c>
      <c r="J26" s="24">
        <f t="shared" si="2"/>
        <v>36</v>
      </c>
    </row>
    <row r="27" spans="1:24" ht="20.25" thickBot="1">
      <c r="A27" s="25" t="s">
        <v>163</v>
      </c>
      <c r="B27" s="6" t="s">
        <v>33</v>
      </c>
      <c r="C27" s="7">
        <v>20</v>
      </c>
      <c r="D27" s="8">
        <v>43</v>
      </c>
      <c r="E27" s="8">
        <v>42</v>
      </c>
      <c r="F27" s="8">
        <f t="shared" si="0"/>
        <v>85</v>
      </c>
      <c r="G27" s="77">
        <f t="shared" si="1"/>
        <v>65</v>
      </c>
      <c r="H27" s="34">
        <v>31643</v>
      </c>
      <c r="I27" s="78" t="s">
        <v>244</v>
      </c>
      <c r="J27" s="24">
        <f t="shared" si="2"/>
        <v>32</v>
      </c>
    </row>
    <row r="28" spans="1:24" ht="19.5">
      <c r="A28" s="25" t="s">
        <v>32</v>
      </c>
      <c r="B28" s="6" t="s">
        <v>25</v>
      </c>
      <c r="C28" s="7">
        <v>3</v>
      </c>
      <c r="D28" s="8">
        <v>43</v>
      </c>
      <c r="E28" s="8">
        <v>42</v>
      </c>
      <c r="F28" s="8">
        <f t="shared" si="0"/>
        <v>85</v>
      </c>
      <c r="G28" s="38">
        <f t="shared" si="1"/>
        <v>82</v>
      </c>
      <c r="H28" s="34">
        <v>30943</v>
      </c>
      <c r="J28" s="24">
        <f t="shared" si="2"/>
        <v>40.5</v>
      </c>
    </row>
    <row r="29" spans="1:24" ht="19.5">
      <c r="A29" s="25" t="s">
        <v>71</v>
      </c>
      <c r="B29" s="6" t="s">
        <v>42</v>
      </c>
      <c r="C29" s="7">
        <v>3</v>
      </c>
      <c r="D29" s="8">
        <v>42</v>
      </c>
      <c r="E29" s="8">
        <v>44</v>
      </c>
      <c r="F29" s="8">
        <f t="shared" si="0"/>
        <v>86</v>
      </c>
      <c r="G29" s="38">
        <f t="shared" si="1"/>
        <v>83</v>
      </c>
      <c r="H29" s="34">
        <v>32178</v>
      </c>
      <c r="J29" s="24">
        <f t="shared" si="2"/>
        <v>42.5</v>
      </c>
    </row>
    <row r="30" spans="1:24" ht="19.5">
      <c r="A30" s="25" t="s">
        <v>109</v>
      </c>
      <c r="B30" s="6" t="s">
        <v>34</v>
      </c>
      <c r="C30" s="7">
        <v>11</v>
      </c>
      <c r="D30" s="8">
        <v>44</v>
      </c>
      <c r="E30" s="8">
        <v>43</v>
      </c>
      <c r="F30" s="8">
        <f t="shared" si="0"/>
        <v>87</v>
      </c>
      <c r="G30" s="38">
        <f t="shared" si="1"/>
        <v>76</v>
      </c>
      <c r="H30" s="34">
        <v>31223</v>
      </c>
      <c r="J30" s="24">
        <f t="shared" si="2"/>
        <v>37.5</v>
      </c>
    </row>
    <row r="31" spans="1:24" ht="19.5">
      <c r="A31" s="25" t="s">
        <v>165</v>
      </c>
      <c r="B31" s="6" t="s">
        <v>33</v>
      </c>
      <c r="C31" s="7">
        <v>11</v>
      </c>
      <c r="D31" s="8">
        <v>44</v>
      </c>
      <c r="E31" s="8">
        <v>43</v>
      </c>
      <c r="F31" s="8">
        <f t="shared" si="0"/>
        <v>87</v>
      </c>
      <c r="G31" s="38">
        <f t="shared" si="1"/>
        <v>76</v>
      </c>
      <c r="H31" s="34">
        <v>30077</v>
      </c>
      <c r="J31" s="24">
        <f t="shared" si="2"/>
        <v>37.5</v>
      </c>
    </row>
    <row r="32" spans="1:24" ht="19.5">
      <c r="A32" s="25" t="s">
        <v>73</v>
      </c>
      <c r="B32" s="6" t="s">
        <v>129</v>
      </c>
      <c r="C32" s="7">
        <v>9</v>
      </c>
      <c r="D32" s="8">
        <v>44</v>
      </c>
      <c r="E32" s="8">
        <v>43</v>
      </c>
      <c r="F32" s="8">
        <f t="shared" si="0"/>
        <v>87</v>
      </c>
      <c r="G32" s="38">
        <f t="shared" si="1"/>
        <v>78</v>
      </c>
      <c r="H32" s="34">
        <v>32345</v>
      </c>
      <c r="J32" s="24">
        <f t="shared" si="2"/>
        <v>38.5</v>
      </c>
    </row>
    <row r="33" spans="1:10" ht="19.5">
      <c r="A33" s="25" t="s">
        <v>166</v>
      </c>
      <c r="B33" s="6" t="s">
        <v>36</v>
      </c>
      <c r="C33" s="7">
        <v>5</v>
      </c>
      <c r="D33" s="8">
        <v>43</v>
      </c>
      <c r="E33" s="8">
        <v>44</v>
      </c>
      <c r="F33" s="8">
        <f t="shared" si="0"/>
        <v>87</v>
      </c>
      <c r="G33" s="38">
        <f t="shared" si="1"/>
        <v>82</v>
      </c>
      <c r="H33" s="34">
        <v>31172</v>
      </c>
      <c r="J33" s="24">
        <f t="shared" si="2"/>
        <v>41.5</v>
      </c>
    </row>
    <row r="34" spans="1:10" ht="20.25" thickBot="1">
      <c r="A34" s="25" t="s">
        <v>107</v>
      </c>
      <c r="B34" s="6" t="s">
        <v>34</v>
      </c>
      <c r="C34" s="7">
        <v>10</v>
      </c>
      <c r="D34" s="8">
        <v>46</v>
      </c>
      <c r="E34" s="8">
        <v>42</v>
      </c>
      <c r="F34" s="8">
        <f t="shared" si="0"/>
        <v>88</v>
      </c>
      <c r="G34" s="38">
        <f t="shared" si="1"/>
        <v>78</v>
      </c>
      <c r="H34" s="34">
        <v>34261</v>
      </c>
      <c r="J34" s="24">
        <f t="shared" si="2"/>
        <v>37</v>
      </c>
    </row>
    <row r="35" spans="1:10" ht="20.25" thickBot="1">
      <c r="A35" s="25" t="s">
        <v>67</v>
      </c>
      <c r="B35" s="6" t="s">
        <v>34</v>
      </c>
      <c r="C35" s="7">
        <v>22</v>
      </c>
      <c r="D35" s="8">
        <v>45</v>
      </c>
      <c r="E35" s="8">
        <v>46</v>
      </c>
      <c r="F35" s="8">
        <f t="shared" si="0"/>
        <v>91</v>
      </c>
      <c r="G35" s="77">
        <f t="shared" si="1"/>
        <v>69</v>
      </c>
      <c r="H35" s="34">
        <v>31464</v>
      </c>
      <c r="I35" s="78" t="s">
        <v>245</v>
      </c>
      <c r="J35" s="24">
        <f t="shared" si="2"/>
        <v>35</v>
      </c>
    </row>
    <row r="36" spans="1:10" ht="19.5">
      <c r="A36" s="25" t="s">
        <v>102</v>
      </c>
      <c r="B36" s="6" t="s">
        <v>23</v>
      </c>
      <c r="C36" s="7">
        <v>8</v>
      </c>
      <c r="D36" s="8">
        <v>44</v>
      </c>
      <c r="E36" s="8">
        <v>47</v>
      </c>
      <c r="F36" s="8">
        <f t="shared" si="0"/>
        <v>91</v>
      </c>
      <c r="G36" s="38">
        <f t="shared" si="1"/>
        <v>83</v>
      </c>
      <c r="H36" s="34">
        <v>31084</v>
      </c>
      <c r="J36" s="24">
        <f t="shared" si="2"/>
        <v>43</v>
      </c>
    </row>
    <row r="37" spans="1:10" ht="19.5">
      <c r="A37" s="25" t="s">
        <v>81</v>
      </c>
      <c r="B37" s="6" t="s">
        <v>34</v>
      </c>
      <c r="C37" s="7">
        <v>16</v>
      </c>
      <c r="D37" s="8">
        <v>49</v>
      </c>
      <c r="E37" s="8">
        <v>44</v>
      </c>
      <c r="F37" s="8">
        <f t="shared" si="0"/>
        <v>93</v>
      </c>
      <c r="G37" s="38">
        <f t="shared" si="1"/>
        <v>77</v>
      </c>
      <c r="H37" s="34">
        <v>30953</v>
      </c>
      <c r="J37" s="24">
        <f t="shared" si="2"/>
        <v>36</v>
      </c>
    </row>
    <row r="38" spans="1:10" ht="19.5">
      <c r="A38" s="25" t="s">
        <v>116</v>
      </c>
      <c r="B38" s="6" t="s">
        <v>127</v>
      </c>
      <c r="C38" s="7">
        <v>25</v>
      </c>
      <c r="D38" s="8">
        <v>49</v>
      </c>
      <c r="E38" s="8">
        <v>60</v>
      </c>
      <c r="F38" s="8">
        <f t="shared" si="0"/>
        <v>109</v>
      </c>
      <c r="G38" s="38">
        <f t="shared" si="1"/>
        <v>84</v>
      </c>
      <c r="H38" s="34">
        <v>34736</v>
      </c>
      <c r="J38" s="24">
        <f t="shared" si="2"/>
        <v>47.5</v>
      </c>
    </row>
    <row r="39" spans="1:10" ht="19.5">
      <c r="A39" s="57" t="s">
        <v>167</v>
      </c>
      <c r="B39" s="6" t="s">
        <v>34</v>
      </c>
      <c r="C39" s="58" t="s">
        <v>9</v>
      </c>
      <c r="D39" s="59" t="s">
        <v>9</v>
      </c>
      <c r="E39" s="59" t="s">
        <v>9</v>
      </c>
      <c r="F39" s="59" t="s">
        <v>9</v>
      </c>
      <c r="G39" s="49" t="s">
        <v>9</v>
      </c>
      <c r="H39" s="34">
        <v>31792</v>
      </c>
    </row>
    <row r="40" spans="1:10" ht="19.5">
      <c r="A40" s="57" t="s">
        <v>168</v>
      </c>
      <c r="B40" s="6" t="s">
        <v>36</v>
      </c>
      <c r="C40" s="58" t="s">
        <v>9</v>
      </c>
      <c r="D40" s="59" t="s">
        <v>9</v>
      </c>
      <c r="E40" s="59" t="s">
        <v>9</v>
      </c>
      <c r="F40" s="59" t="s">
        <v>9</v>
      </c>
      <c r="G40" s="49" t="s">
        <v>9</v>
      </c>
      <c r="H40" s="34">
        <v>30331</v>
      </c>
    </row>
    <row r="41" spans="1:10" ht="19.5">
      <c r="A41" s="25" t="s">
        <v>108</v>
      </c>
      <c r="B41" s="6" t="s">
        <v>34</v>
      </c>
      <c r="C41" s="7" t="s">
        <v>5</v>
      </c>
      <c r="D41" s="8" t="s">
        <v>140</v>
      </c>
      <c r="E41" s="8" t="s">
        <v>141</v>
      </c>
      <c r="F41" s="59" t="s">
        <v>9</v>
      </c>
      <c r="G41" s="49" t="s">
        <v>9</v>
      </c>
      <c r="H41" s="34">
        <v>32865</v>
      </c>
    </row>
    <row r="42" spans="1:10" ht="20.25" thickBot="1">
      <c r="A42" s="69" t="s">
        <v>169</v>
      </c>
      <c r="B42" s="70" t="s">
        <v>40</v>
      </c>
      <c r="C42" s="71" t="s">
        <v>5</v>
      </c>
      <c r="D42" s="72" t="s">
        <v>140</v>
      </c>
      <c r="E42" s="72" t="s">
        <v>141</v>
      </c>
      <c r="F42" s="74" t="s">
        <v>9</v>
      </c>
      <c r="G42" s="75" t="s">
        <v>9</v>
      </c>
      <c r="H42" s="73">
        <v>31804</v>
      </c>
    </row>
  </sheetData>
  <sortState ref="A10:I38">
    <sortCondition ref="F10:F38"/>
    <sortCondition ref="E10:E38"/>
    <sortCondition ref="D10:D38"/>
  </sortState>
  <mergeCells count="8">
    <mergeCell ref="A8:G8"/>
    <mergeCell ref="A1:G1"/>
    <mergeCell ref="A2:G2"/>
    <mergeCell ref="A5:G5"/>
    <mergeCell ref="A6:G6"/>
    <mergeCell ref="A3:G3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51"/>
  <sheetViews>
    <sheetView zoomScale="70" zoomScaleNormal="70" workbookViewId="0">
      <selection sqref="A1:G1"/>
    </sheetView>
  </sheetViews>
  <sheetFormatPr baseColWidth="10" defaultRowHeight="18.75"/>
  <cols>
    <col min="1" max="1" width="33.7109375" style="1" customWidth="1"/>
    <col min="2" max="2" width="9.7109375" style="1" customWidth="1"/>
    <col min="3" max="7" width="6.7109375" style="2" customWidth="1"/>
    <col min="8" max="8" width="12.85546875" style="32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25" width="11.42578125" style="1" hidden="1" customWidth="1"/>
    <col min="26" max="34" width="11.42578125" style="1" customWidth="1"/>
    <col min="35" max="16384" width="11.42578125" style="1"/>
  </cols>
  <sheetData>
    <row r="1" spans="1:24" ht="30.75">
      <c r="A1" s="97" t="s">
        <v>7</v>
      </c>
      <c r="B1" s="97"/>
      <c r="C1" s="97"/>
      <c r="D1" s="97"/>
      <c r="E1" s="97"/>
      <c r="F1" s="97"/>
      <c r="G1" s="97"/>
    </row>
    <row r="2" spans="1:24" ht="30.75">
      <c r="A2" s="97" t="s">
        <v>8</v>
      </c>
      <c r="B2" s="97"/>
      <c r="C2" s="97"/>
      <c r="D2" s="97"/>
      <c r="E2" s="97"/>
      <c r="F2" s="97"/>
      <c r="G2" s="97"/>
    </row>
    <row r="3" spans="1:24" ht="25.5">
      <c r="A3" s="100" t="str">
        <f>'MID AMATEUR'!A3:G3</f>
        <v>VILLA GESELL</v>
      </c>
      <c r="B3" s="100"/>
      <c r="C3" s="100"/>
      <c r="D3" s="100"/>
      <c r="E3" s="100"/>
      <c r="F3" s="100"/>
      <c r="G3" s="100"/>
    </row>
    <row r="4" spans="1:24" ht="25.5">
      <c r="A4" s="100" t="str">
        <f>'MID AMATEUR'!A4:G4</f>
        <v>GOLF CLUB</v>
      </c>
      <c r="B4" s="100"/>
      <c r="C4" s="100"/>
      <c r="D4" s="100"/>
      <c r="E4" s="100"/>
      <c r="F4" s="100"/>
      <c r="G4" s="100"/>
    </row>
    <row r="5" spans="1:24" ht="20.25">
      <c r="A5" s="98" t="str">
        <f>'MID AMATEUR'!A5:G5</f>
        <v>1° FECHA DE MAYORES</v>
      </c>
      <c r="B5" s="98"/>
      <c r="C5" s="98"/>
      <c r="D5" s="98"/>
      <c r="E5" s="98"/>
      <c r="F5" s="98"/>
      <c r="G5" s="98"/>
    </row>
    <row r="6" spans="1:24" ht="19.5">
      <c r="A6" s="99" t="s">
        <v>6</v>
      </c>
      <c r="B6" s="99"/>
      <c r="C6" s="99"/>
      <c r="D6" s="99"/>
      <c r="E6" s="99"/>
      <c r="F6" s="99"/>
      <c r="G6" s="99"/>
    </row>
    <row r="7" spans="1:24" ht="20.25" thickBot="1">
      <c r="A7" s="105" t="str">
        <f>'MID AMATEUR'!A7:E7</f>
        <v>DOMINGO 21 DE MARZO DE 2021</v>
      </c>
      <c r="B7" s="105"/>
      <c r="C7" s="105"/>
      <c r="D7" s="105"/>
      <c r="E7" s="105"/>
      <c r="F7" s="105"/>
      <c r="G7" s="105"/>
      <c r="H7" s="35"/>
    </row>
    <row r="8" spans="1:24" ht="20.25" thickBot="1">
      <c r="A8" s="94" t="s">
        <v>60</v>
      </c>
      <c r="B8" s="95"/>
      <c r="C8" s="95"/>
      <c r="D8" s="95"/>
      <c r="E8" s="95"/>
      <c r="F8" s="95"/>
      <c r="G8" s="96"/>
    </row>
    <row r="9" spans="1:24" s="3" customFormat="1" ht="20.25" thickBot="1">
      <c r="A9" s="4" t="s">
        <v>0</v>
      </c>
      <c r="B9" s="5" t="s">
        <v>10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3" t="s">
        <v>15</v>
      </c>
      <c r="J9" s="23" t="s">
        <v>16</v>
      </c>
    </row>
    <row r="10" spans="1:24" ht="20.25" thickBot="1">
      <c r="A10" s="25" t="s">
        <v>26</v>
      </c>
      <c r="B10" s="6" t="s">
        <v>27</v>
      </c>
      <c r="C10" s="7">
        <v>-1</v>
      </c>
      <c r="D10" s="8">
        <v>38</v>
      </c>
      <c r="E10" s="8">
        <v>36</v>
      </c>
      <c r="F10" s="76">
        <f>SUM(D10+E10)</f>
        <v>74</v>
      </c>
      <c r="G10" s="38">
        <f>(F10-C10)</f>
        <v>75</v>
      </c>
      <c r="H10" s="34">
        <v>27448</v>
      </c>
      <c r="I10" s="78" t="s">
        <v>247</v>
      </c>
      <c r="J10" s="24">
        <f t="shared" ref="J10:J46" si="0">(E10-C10*0.5)</f>
        <v>36.5</v>
      </c>
    </row>
    <row r="11" spans="1:24" ht="20.25" thickBot="1">
      <c r="A11" s="25" t="s">
        <v>170</v>
      </c>
      <c r="B11" s="6" t="s">
        <v>33</v>
      </c>
      <c r="C11" s="7">
        <v>6</v>
      </c>
      <c r="D11" s="8">
        <v>38</v>
      </c>
      <c r="E11" s="8">
        <v>37</v>
      </c>
      <c r="F11" s="76">
        <f>SUM(D11+E11)</f>
        <v>75</v>
      </c>
      <c r="G11" s="38">
        <f>(F11-C11)</f>
        <v>69</v>
      </c>
      <c r="H11" s="34">
        <v>26755</v>
      </c>
      <c r="I11" s="78" t="s">
        <v>246</v>
      </c>
      <c r="J11" s="24">
        <f t="shared" si="0"/>
        <v>34</v>
      </c>
      <c r="V11" s="1" t="s">
        <v>17</v>
      </c>
      <c r="W11" s="1" t="s">
        <v>18</v>
      </c>
      <c r="X11" s="1" t="s">
        <v>19</v>
      </c>
    </row>
    <row r="12" spans="1:24" ht="20.25" thickBot="1">
      <c r="A12" s="25" t="s">
        <v>51</v>
      </c>
      <c r="B12" s="6" t="s">
        <v>33</v>
      </c>
      <c r="C12" s="7">
        <v>6</v>
      </c>
      <c r="D12" s="8">
        <v>37</v>
      </c>
      <c r="E12" s="8">
        <v>39</v>
      </c>
      <c r="F12" s="8">
        <f>SUM(D12+E12)</f>
        <v>76</v>
      </c>
      <c r="G12" s="77">
        <f>(F12-C12)</f>
        <v>70</v>
      </c>
      <c r="H12" s="34">
        <v>28020</v>
      </c>
      <c r="I12" s="78" t="s">
        <v>248</v>
      </c>
      <c r="J12" s="24">
        <f t="shared" si="0"/>
        <v>36</v>
      </c>
      <c r="V12" s="1">
        <f>SUM(M12:U12)-C12*0.5</f>
        <v>-3</v>
      </c>
      <c r="W12" s="1">
        <f>SUM(P12:U12)-C12*0.33</f>
        <v>-1.98</v>
      </c>
      <c r="X12" s="1">
        <f>SUM(S12:U12)-C12*0.166</f>
        <v>-0.996</v>
      </c>
    </row>
    <row r="13" spans="1:24" ht="19.5">
      <c r="A13" s="25" t="s">
        <v>28</v>
      </c>
      <c r="B13" s="6" t="s">
        <v>29</v>
      </c>
      <c r="C13" s="7">
        <v>-2</v>
      </c>
      <c r="D13" s="8">
        <v>42</v>
      </c>
      <c r="E13" s="8">
        <v>36</v>
      </c>
      <c r="F13" s="8">
        <f>SUM(D13+E13)</f>
        <v>78</v>
      </c>
      <c r="G13" s="38">
        <f>(F13-C13)</f>
        <v>80</v>
      </c>
      <c r="H13" s="34">
        <v>26822</v>
      </c>
      <c r="J13" s="24">
        <f t="shared" si="0"/>
        <v>37</v>
      </c>
      <c r="V13" s="1">
        <f>SUM(M13:U13)-C13*0.5</f>
        <v>1</v>
      </c>
      <c r="W13" s="1">
        <f>SUM(P13:U13)-C13*0.33</f>
        <v>0.66</v>
      </c>
      <c r="X13" s="1">
        <f>SUM(S13:U13)-C13*0.166</f>
        <v>0.33200000000000002</v>
      </c>
    </row>
    <row r="14" spans="1:24" ht="19.5">
      <c r="A14" s="25" t="s">
        <v>72</v>
      </c>
      <c r="B14" s="6" t="s">
        <v>36</v>
      </c>
      <c r="C14" s="7">
        <v>5</v>
      </c>
      <c r="D14" s="8">
        <v>41</v>
      </c>
      <c r="E14" s="8">
        <v>37</v>
      </c>
      <c r="F14" s="8">
        <f>SUM(D14+E14)</f>
        <v>78</v>
      </c>
      <c r="G14" s="38">
        <f>(F14-C14)</f>
        <v>73</v>
      </c>
      <c r="H14" s="34">
        <v>28353</v>
      </c>
      <c r="J14" s="24">
        <f>(E14-C14*0.5)</f>
        <v>34.5</v>
      </c>
    </row>
    <row r="15" spans="1:24" ht="19.5">
      <c r="A15" s="25" t="s">
        <v>89</v>
      </c>
      <c r="B15" s="6" t="s">
        <v>29</v>
      </c>
      <c r="C15" s="7">
        <v>3</v>
      </c>
      <c r="D15" s="8">
        <v>39</v>
      </c>
      <c r="E15" s="8">
        <v>39</v>
      </c>
      <c r="F15" s="8">
        <f>SUM(D15+E15)</f>
        <v>78</v>
      </c>
      <c r="G15" s="38">
        <f>(F15-C15)</f>
        <v>75</v>
      </c>
      <c r="H15" s="34">
        <v>28240</v>
      </c>
      <c r="J15" s="24">
        <f>(E15-C15*0.5)</f>
        <v>37.5</v>
      </c>
    </row>
    <row r="16" spans="1:24" ht="19.5">
      <c r="A16" s="25" t="s">
        <v>103</v>
      </c>
      <c r="B16" s="6" t="s">
        <v>23</v>
      </c>
      <c r="C16" s="7">
        <v>5</v>
      </c>
      <c r="D16" s="8">
        <v>38</v>
      </c>
      <c r="E16" s="8">
        <v>41</v>
      </c>
      <c r="F16" s="8">
        <f>SUM(D16+E16)</f>
        <v>79</v>
      </c>
      <c r="G16" s="38">
        <f>(F16-C16)</f>
        <v>74</v>
      </c>
      <c r="H16" s="34">
        <v>26606</v>
      </c>
      <c r="J16" s="24">
        <f t="shared" si="0"/>
        <v>38.5</v>
      </c>
    </row>
    <row r="17" spans="1:10" ht="19.5">
      <c r="A17" s="25" t="s">
        <v>92</v>
      </c>
      <c r="B17" s="6" t="s">
        <v>40</v>
      </c>
      <c r="C17" s="7">
        <v>8</v>
      </c>
      <c r="D17" s="8">
        <v>39</v>
      </c>
      <c r="E17" s="8">
        <v>41</v>
      </c>
      <c r="F17" s="8">
        <f>SUM(D17+E17)</f>
        <v>80</v>
      </c>
      <c r="G17" s="38">
        <f>(F17-C17)</f>
        <v>72</v>
      </c>
      <c r="H17" s="34">
        <v>28013</v>
      </c>
      <c r="J17" s="24">
        <f t="shared" si="0"/>
        <v>37</v>
      </c>
    </row>
    <row r="18" spans="1:10" ht="19.5">
      <c r="A18" s="25" t="s">
        <v>131</v>
      </c>
      <c r="B18" s="6" t="s">
        <v>34</v>
      </c>
      <c r="C18" s="7">
        <v>3</v>
      </c>
      <c r="D18" s="8">
        <v>39</v>
      </c>
      <c r="E18" s="8">
        <v>41</v>
      </c>
      <c r="F18" s="8">
        <f>SUM(D18+E18)</f>
        <v>80</v>
      </c>
      <c r="G18" s="38">
        <f>(F18-C18)</f>
        <v>77</v>
      </c>
      <c r="H18" s="34">
        <v>28522</v>
      </c>
      <c r="J18" s="24">
        <f t="shared" si="0"/>
        <v>39.5</v>
      </c>
    </row>
    <row r="19" spans="1:10" ht="19.5">
      <c r="A19" s="25" t="s">
        <v>49</v>
      </c>
      <c r="B19" s="6" t="s">
        <v>34</v>
      </c>
      <c r="C19" s="7">
        <v>3</v>
      </c>
      <c r="D19" s="8">
        <v>41</v>
      </c>
      <c r="E19" s="8">
        <v>40</v>
      </c>
      <c r="F19" s="8">
        <f>SUM(D19+E19)</f>
        <v>81</v>
      </c>
      <c r="G19" s="38">
        <f>(F19-C19)</f>
        <v>78</v>
      </c>
      <c r="H19" s="34">
        <v>29031</v>
      </c>
      <c r="J19" s="24">
        <f t="shared" si="0"/>
        <v>38.5</v>
      </c>
    </row>
    <row r="20" spans="1:10" ht="19.5">
      <c r="A20" s="25" t="s">
        <v>171</v>
      </c>
      <c r="B20" s="6" t="s">
        <v>33</v>
      </c>
      <c r="C20" s="7">
        <v>4</v>
      </c>
      <c r="D20" s="8">
        <v>40</v>
      </c>
      <c r="E20" s="8">
        <v>41</v>
      </c>
      <c r="F20" s="8">
        <f>SUM(D20+E20)</f>
        <v>81</v>
      </c>
      <c r="G20" s="38">
        <f>(F20-C20)</f>
        <v>77</v>
      </c>
      <c r="H20" s="34">
        <v>28210</v>
      </c>
      <c r="J20" s="24">
        <f t="shared" si="0"/>
        <v>39</v>
      </c>
    </row>
    <row r="21" spans="1:10" ht="19.5">
      <c r="A21" s="25" t="s">
        <v>65</v>
      </c>
      <c r="B21" s="6" t="s">
        <v>34</v>
      </c>
      <c r="C21" s="7">
        <v>8</v>
      </c>
      <c r="D21" s="8">
        <v>42</v>
      </c>
      <c r="E21" s="8">
        <v>40</v>
      </c>
      <c r="F21" s="8">
        <f>SUM(D21+E21)</f>
        <v>82</v>
      </c>
      <c r="G21" s="38">
        <f>(F21-C21)</f>
        <v>74</v>
      </c>
      <c r="H21" s="34">
        <v>29104</v>
      </c>
      <c r="J21" s="24">
        <f t="shared" si="0"/>
        <v>36</v>
      </c>
    </row>
    <row r="22" spans="1:10" ht="19.5">
      <c r="A22" s="25" t="s">
        <v>173</v>
      </c>
      <c r="B22" s="6" t="s">
        <v>25</v>
      </c>
      <c r="C22" s="7">
        <v>3</v>
      </c>
      <c r="D22" s="8">
        <v>40</v>
      </c>
      <c r="E22" s="8">
        <v>42</v>
      </c>
      <c r="F22" s="8">
        <f>SUM(D22+E22)</f>
        <v>82</v>
      </c>
      <c r="G22" s="38">
        <f>(F22-C22)</f>
        <v>79</v>
      </c>
      <c r="H22" s="34">
        <v>27857</v>
      </c>
      <c r="J22" s="24">
        <f t="shared" si="0"/>
        <v>40.5</v>
      </c>
    </row>
    <row r="23" spans="1:10" ht="19.5">
      <c r="A23" s="25" t="s">
        <v>80</v>
      </c>
      <c r="B23" s="6" t="s">
        <v>34</v>
      </c>
      <c r="C23" s="7">
        <v>3</v>
      </c>
      <c r="D23" s="8">
        <v>39</v>
      </c>
      <c r="E23" s="8">
        <v>43</v>
      </c>
      <c r="F23" s="8">
        <f>SUM(D23+E23)</f>
        <v>82</v>
      </c>
      <c r="G23" s="38">
        <f>(F23-C23)</f>
        <v>79</v>
      </c>
      <c r="H23" s="34">
        <v>28013</v>
      </c>
      <c r="J23" s="24">
        <f t="shared" si="0"/>
        <v>41.5</v>
      </c>
    </row>
    <row r="24" spans="1:10" ht="19.5">
      <c r="A24" s="25" t="s">
        <v>136</v>
      </c>
      <c r="B24" s="6" t="s">
        <v>34</v>
      </c>
      <c r="C24" s="7">
        <v>5</v>
      </c>
      <c r="D24" s="8">
        <v>42</v>
      </c>
      <c r="E24" s="8">
        <v>41</v>
      </c>
      <c r="F24" s="8">
        <f>SUM(D24+E24)</f>
        <v>83</v>
      </c>
      <c r="G24" s="38">
        <f>(F24-C24)</f>
        <v>78</v>
      </c>
      <c r="H24" s="34">
        <v>27359</v>
      </c>
      <c r="J24" s="24">
        <f t="shared" si="0"/>
        <v>38.5</v>
      </c>
    </row>
    <row r="25" spans="1:10" ht="19.5">
      <c r="A25" s="25" t="s">
        <v>91</v>
      </c>
      <c r="B25" s="6" t="s">
        <v>25</v>
      </c>
      <c r="C25" s="7">
        <v>7</v>
      </c>
      <c r="D25" s="8">
        <v>40</v>
      </c>
      <c r="E25" s="8">
        <v>43</v>
      </c>
      <c r="F25" s="8">
        <f>SUM(D25+E25)</f>
        <v>83</v>
      </c>
      <c r="G25" s="38">
        <f>(F25-C25)</f>
        <v>76</v>
      </c>
      <c r="H25" s="34">
        <v>26334</v>
      </c>
      <c r="J25" s="24">
        <f t="shared" si="0"/>
        <v>39.5</v>
      </c>
    </row>
    <row r="26" spans="1:10" ht="19.5">
      <c r="A26" s="25" t="s">
        <v>93</v>
      </c>
      <c r="B26" s="6" t="s">
        <v>40</v>
      </c>
      <c r="C26" s="7">
        <v>8</v>
      </c>
      <c r="D26" s="8">
        <v>47</v>
      </c>
      <c r="E26" s="8">
        <v>37</v>
      </c>
      <c r="F26" s="8">
        <f>SUM(D26+E26)</f>
        <v>84</v>
      </c>
      <c r="G26" s="38">
        <f>(F26-C26)</f>
        <v>76</v>
      </c>
      <c r="H26" s="34">
        <v>29148</v>
      </c>
      <c r="J26" s="24">
        <f t="shared" si="0"/>
        <v>33</v>
      </c>
    </row>
    <row r="27" spans="1:10" ht="19.5">
      <c r="A27" s="25" t="s">
        <v>176</v>
      </c>
      <c r="B27" s="6" t="s">
        <v>33</v>
      </c>
      <c r="C27" s="7">
        <v>3</v>
      </c>
      <c r="D27" s="8">
        <v>43</v>
      </c>
      <c r="E27" s="8">
        <v>41</v>
      </c>
      <c r="F27" s="8">
        <f>SUM(D27+E27)</f>
        <v>84</v>
      </c>
      <c r="G27" s="38">
        <f>(F27-C27)</f>
        <v>81</v>
      </c>
      <c r="H27" s="34">
        <v>28560</v>
      </c>
      <c r="J27" s="24">
        <f t="shared" si="0"/>
        <v>39.5</v>
      </c>
    </row>
    <row r="28" spans="1:10" ht="19.5">
      <c r="A28" s="25" t="s">
        <v>48</v>
      </c>
      <c r="B28" s="6" t="s">
        <v>34</v>
      </c>
      <c r="C28" s="7">
        <v>6</v>
      </c>
      <c r="D28" s="8">
        <v>40</v>
      </c>
      <c r="E28" s="8">
        <v>44</v>
      </c>
      <c r="F28" s="8">
        <f>SUM(D28+E28)</f>
        <v>84</v>
      </c>
      <c r="G28" s="38">
        <f>(F28-C28)</f>
        <v>78</v>
      </c>
      <c r="H28" s="34">
        <v>28075</v>
      </c>
      <c r="J28" s="24">
        <f t="shared" si="0"/>
        <v>41</v>
      </c>
    </row>
    <row r="29" spans="1:10" ht="19.5">
      <c r="A29" s="25" t="s">
        <v>106</v>
      </c>
      <c r="B29" s="6" t="s">
        <v>33</v>
      </c>
      <c r="C29" s="7">
        <v>13</v>
      </c>
      <c r="D29" s="8">
        <v>42</v>
      </c>
      <c r="E29" s="8">
        <v>43</v>
      </c>
      <c r="F29" s="8">
        <f>SUM(D29+E29)</f>
        <v>85</v>
      </c>
      <c r="G29" s="38">
        <f>(F29-C29)</f>
        <v>72</v>
      </c>
      <c r="H29" s="34">
        <v>26979</v>
      </c>
      <c r="J29" s="24">
        <f t="shared" si="0"/>
        <v>36.5</v>
      </c>
    </row>
    <row r="30" spans="1:10" ht="19.5">
      <c r="A30" s="25" t="s">
        <v>133</v>
      </c>
      <c r="B30" s="6" t="s">
        <v>33</v>
      </c>
      <c r="C30" s="7">
        <v>5</v>
      </c>
      <c r="D30" s="8">
        <v>41</v>
      </c>
      <c r="E30" s="8">
        <v>44</v>
      </c>
      <c r="F30" s="8">
        <f>SUM(D30+E30)</f>
        <v>85</v>
      </c>
      <c r="G30" s="38">
        <f>(F30-C30)</f>
        <v>80</v>
      </c>
      <c r="H30" s="34">
        <v>28221</v>
      </c>
      <c r="J30" s="24">
        <f t="shared" si="0"/>
        <v>41.5</v>
      </c>
    </row>
    <row r="31" spans="1:10" ht="19.5">
      <c r="A31" s="25" t="s">
        <v>174</v>
      </c>
      <c r="B31" s="6" t="s">
        <v>40</v>
      </c>
      <c r="C31" s="7">
        <v>6</v>
      </c>
      <c r="D31" s="8">
        <v>47</v>
      </c>
      <c r="E31" s="8">
        <v>39</v>
      </c>
      <c r="F31" s="8">
        <f>SUM(D31+E31)</f>
        <v>86</v>
      </c>
      <c r="G31" s="38">
        <f>(F31-C31)</f>
        <v>80</v>
      </c>
      <c r="H31" s="34">
        <v>27443</v>
      </c>
      <c r="J31" s="24">
        <f t="shared" si="0"/>
        <v>36</v>
      </c>
    </row>
    <row r="32" spans="1:10" ht="19.5">
      <c r="A32" s="25" t="s">
        <v>63</v>
      </c>
      <c r="B32" s="6" t="s">
        <v>34</v>
      </c>
      <c r="C32" s="7">
        <v>5</v>
      </c>
      <c r="D32" s="8">
        <v>47</v>
      </c>
      <c r="E32" s="8">
        <v>40</v>
      </c>
      <c r="F32" s="8">
        <f>SUM(D32+E32)</f>
        <v>87</v>
      </c>
      <c r="G32" s="38">
        <f>(F32-C32)</f>
        <v>82</v>
      </c>
      <c r="H32" s="34">
        <v>29151</v>
      </c>
      <c r="J32" s="24">
        <f t="shared" si="0"/>
        <v>37.5</v>
      </c>
    </row>
    <row r="33" spans="1:10" ht="19.5">
      <c r="A33" s="25" t="s">
        <v>172</v>
      </c>
      <c r="B33" s="6" t="s">
        <v>33</v>
      </c>
      <c r="C33" s="7">
        <v>11</v>
      </c>
      <c r="D33" s="8">
        <v>45</v>
      </c>
      <c r="E33" s="8">
        <v>43</v>
      </c>
      <c r="F33" s="8">
        <f>SUM(D33+E33)</f>
        <v>88</v>
      </c>
      <c r="G33" s="38">
        <f>(F33-C33)</f>
        <v>77</v>
      </c>
      <c r="H33" s="34">
        <v>27117</v>
      </c>
      <c r="J33" s="24">
        <f t="shared" si="0"/>
        <v>37.5</v>
      </c>
    </row>
    <row r="34" spans="1:10" ht="19.5">
      <c r="A34" s="25" t="s">
        <v>82</v>
      </c>
      <c r="B34" s="6" t="s">
        <v>34</v>
      </c>
      <c r="C34" s="7">
        <v>17</v>
      </c>
      <c r="D34" s="8">
        <v>46</v>
      </c>
      <c r="E34" s="8">
        <v>43</v>
      </c>
      <c r="F34" s="8">
        <f>SUM(D34+E34)</f>
        <v>89</v>
      </c>
      <c r="G34" s="38">
        <f>(F34-C34)</f>
        <v>72</v>
      </c>
      <c r="H34" s="34">
        <v>29794</v>
      </c>
      <c r="J34" s="24">
        <f t="shared" si="0"/>
        <v>34.5</v>
      </c>
    </row>
    <row r="35" spans="1:10" ht="19.5">
      <c r="A35" s="25" t="s">
        <v>84</v>
      </c>
      <c r="B35" s="6" t="s">
        <v>34</v>
      </c>
      <c r="C35" s="7">
        <v>11</v>
      </c>
      <c r="D35" s="8">
        <v>50</v>
      </c>
      <c r="E35" s="8">
        <v>40</v>
      </c>
      <c r="F35" s="8">
        <f>SUM(D35+E35)</f>
        <v>90</v>
      </c>
      <c r="G35" s="38">
        <f>(F35-C35)</f>
        <v>79</v>
      </c>
      <c r="H35" s="34">
        <v>28019</v>
      </c>
      <c r="J35" s="24">
        <f t="shared" si="0"/>
        <v>34.5</v>
      </c>
    </row>
    <row r="36" spans="1:10" ht="19.5">
      <c r="A36" s="25" t="s">
        <v>95</v>
      </c>
      <c r="B36" s="6" t="s">
        <v>40</v>
      </c>
      <c r="C36" s="7">
        <v>14</v>
      </c>
      <c r="D36" s="8">
        <v>46</v>
      </c>
      <c r="E36" s="8">
        <v>44</v>
      </c>
      <c r="F36" s="8">
        <f>SUM(D36+E36)</f>
        <v>90</v>
      </c>
      <c r="G36" s="38">
        <f>(F36-C36)</f>
        <v>76</v>
      </c>
      <c r="H36" s="34">
        <v>28827</v>
      </c>
      <c r="J36" s="24">
        <f t="shared" si="0"/>
        <v>37</v>
      </c>
    </row>
    <row r="37" spans="1:10" ht="19.5">
      <c r="A37" s="25" t="s">
        <v>88</v>
      </c>
      <c r="B37" s="6" t="s">
        <v>33</v>
      </c>
      <c r="C37" s="7">
        <v>15</v>
      </c>
      <c r="D37" s="8">
        <v>44</v>
      </c>
      <c r="E37" s="8">
        <v>48</v>
      </c>
      <c r="F37" s="8">
        <f>SUM(D37+E37)</f>
        <v>92</v>
      </c>
      <c r="G37" s="38">
        <f>(F37-C37)</f>
        <v>77</v>
      </c>
      <c r="H37" s="34">
        <v>26665</v>
      </c>
      <c r="J37" s="24">
        <f t="shared" si="0"/>
        <v>40.5</v>
      </c>
    </row>
    <row r="38" spans="1:10" ht="19.5">
      <c r="A38" s="25" t="s">
        <v>77</v>
      </c>
      <c r="B38" s="6" t="s">
        <v>36</v>
      </c>
      <c r="C38" s="7">
        <v>17</v>
      </c>
      <c r="D38" s="8">
        <v>48</v>
      </c>
      <c r="E38" s="8">
        <v>45</v>
      </c>
      <c r="F38" s="8">
        <f>SUM(D38+E38)</f>
        <v>93</v>
      </c>
      <c r="G38" s="38">
        <f>(F38-C38)</f>
        <v>76</v>
      </c>
      <c r="H38" s="34">
        <v>27996</v>
      </c>
      <c r="J38" s="24">
        <f t="shared" si="0"/>
        <v>36.5</v>
      </c>
    </row>
    <row r="39" spans="1:10" ht="19.5">
      <c r="A39" s="25" t="s">
        <v>178</v>
      </c>
      <c r="B39" s="6" t="s">
        <v>42</v>
      </c>
      <c r="C39" s="7">
        <v>9</v>
      </c>
      <c r="D39" s="8">
        <v>48</v>
      </c>
      <c r="E39" s="8">
        <v>46</v>
      </c>
      <c r="F39" s="8">
        <f>SUM(D39+E39)</f>
        <v>94</v>
      </c>
      <c r="G39" s="38">
        <f>(F39-C39)</f>
        <v>85</v>
      </c>
      <c r="H39" s="34">
        <v>27622</v>
      </c>
      <c r="J39" s="24">
        <f t="shared" si="0"/>
        <v>41.5</v>
      </c>
    </row>
    <row r="40" spans="1:10" ht="19.5">
      <c r="A40" s="25" t="s">
        <v>134</v>
      </c>
      <c r="B40" s="6" t="s">
        <v>29</v>
      </c>
      <c r="C40" s="7">
        <v>15</v>
      </c>
      <c r="D40" s="8">
        <v>45</v>
      </c>
      <c r="E40" s="8">
        <v>49</v>
      </c>
      <c r="F40" s="8">
        <f>SUM(D40+E40)</f>
        <v>94</v>
      </c>
      <c r="G40" s="38">
        <f>(F40-C40)</f>
        <v>79</v>
      </c>
      <c r="H40" s="34">
        <v>27932</v>
      </c>
      <c r="J40" s="24">
        <f t="shared" si="0"/>
        <v>41.5</v>
      </c>
    </row>
    <row r="41" spans="1:10" ht="19.5">
      <c r="A41" s="25" t="s">
        <v>94</v>
      </c>
      <c r="B41" s="6" t="s">
        <v>40</v>
      </c>
      <c r="C41" s="7">
        <v>13</v>
      </c>
      <c r="D41" s="8">
        <v>49</v>
      </c>
      <c r="E41" s="8">
        <v>46</v>
      </c>
      <c r="F41" s="8">
        <f>SUM(D41+E41)</f>
        <v>95</v>
      </c>
      <c r="G41" s="38">
        <f>(F41-C41)</f>
        <v>82</v>
      </c>
      <c r="H41" s="34">
        <v>28034</v>
      </c>
      <c r="J41" s="24">
        <f t="shared" si="0"/>
        <v>39.5</v>
      </c>
    </row>
    <row r="42" spans="1:10" ht="19.5">
      <c r="A42" s="25" t="s">
        <v>53</v>
      </c>
      <c r="B42" s="6" t="s">
        <v>34</v>
      </c>
      <c r="C42" s="7">
        <v>22</v>
      </c>
      <c r="D42" s="8">
        <v>48</v>
      </c>
      <c r="E42" s="8">
        <v>48</v>
      </c>
      <c r="F42" s="8">
        <f>SUM(D42+E42)</f>
        <v>96</v>
      </c>
      <c r="G42" s="38">
        <f>(F42-C42)</f>
        <v>74</v>
      </c>
      <c r="H42" s="34">
        <v>27470</v>
      </c>
      <c r="J42" s="24">
        <f t="shared" si="0"/>
        <v>37</v>
      </c>
    </row>
    <row r="43" spans="1:10" ht="19.5">
      <c r="A43" s="25" t="s">
        <v>175</v>
      </c>
      <c r="B43" s="6" t="s">
        <v>40</v>
      </c>
      <c r="C43" s="7">
        <v>17</v>
      </c>
      <c r="D43" s="8">
        <v>48</v>
      </c>
      <c r="E43" s="8">
        <v>49</v>
      </c>
      <c r="F43" s="8">
        <f>SUM(D43+E43)</f>
        <v>97</v>
      </c>
      <c r="G43" s="38">
        <f>(F43-C43)</f>
        <v>80</v>
      </c>
      <c r="H43" s="34">
        <v>27177</v>
      </c>
      <c r="J43" s="24">
        <f t="shared" si="0"/>
        <v>40.5</v>
      </c>
    </row>
    <row r="44" spans="1:10" ht="19.5">
      <c r="A44" s="25" t="s">
        <v>114</v>
      </c>
      <c r="B44" s="6" t="s">
        <v>127</v>
      </c>
      <c r="C44" s="7">
        <v>28</v>
      </c>
      <c r="D44" s="8">
        <v>49</v>
      </c>
      <c r="E44" s="8">
        <v>53</v>
      </c>
      <c r="F44" s="8">
        <f>SUM(D44+E44)</f>
        <v>102</v>
      </c>
      <c r="G44" s="38">
        <f>(F44-C44)</f>
        <v>74</v>
      </c>
      <c r="H44" s="34">
        <v>28319</v>
      </c>
      <c r="J44" s="24">
        <f t="shared" si="0"/>
        <v>39</v>
      </c>
    </row>
    <row r="45" spans="1:10" ht="19.5">
      <c r="A45" s="25" t="s">
        <v>177</v>
      </c>
      <c r="B45" s="6" t="s">
        <v>42</v>
      </c>
      <c r="C45" s="7">
        <v>22</v>
      </c>
      <c r="D45" s="8">
        <v>53</v>
      </c>
      <c r="E45" s="8">
        <v>52</v>
      </c>
      <c r="F45" s="8">
        <f>SUM(D45+E45)</f>
        <v>105</v>
      </c>
      <c r="G45" s="38">
        <f>(F45-C45)</f>
        <v>83</v>
      </c>
      <c r="H45" s="34">
        <v>28033</v>
      </c>
      <c r="J45" s="24">
        <f t="shared" si="0"/>
        <v>41</v>
      </c>
    </row>
    <row r="46" spans="1:10" ht="19.5">
      <c r="A46" s="25" t="s">
        <v>179</v>
      </c>
      <c r="B46" s="6" t="s">
        <v>33</v>
      </c>
      <c r="C46" s="7">
        <v>10</v>
      </c>
      <c r="D46" s="102" t="s">
        <v>180</v>
      </c>
      <c r="E46" s="103"/>
      <c r="F46" s="103"/>
      <c r="G46" s="104"/>
      <c r="H46" s="34">
        <v>28456</v>
      </c>
      <c r="J46" s="24">
        <f t="shared" si="0"/>
        <v>-5</v>
      </c>
    </row>
    <row r="47" spans="1:10" ht="19.5">
      <c r="A47" s="57" t="s">
        <v>181</v>
      </c>
      <c r="B47" s="6" t="s">
        <v>34</v>
      </c>
      <c r="C47" s="58" t="s">
        <v>9</v>
      </c>
      <c r="D47" s="59" t="s">
        <v>9</v>
      </c>
      <c r="E47" s="59" t="s">
        <v>9</v>
      </c>
      <c r="F47" s="59" t="s">
        <v>9</v>
      </c>
      <c r="G47" s="49" t="s">
        <v>9</v>
      </c>
      <c r="H47" s="34">
        <v>28541</v>
      </c>
    </row>
    <row r="48" spans="1:10" ht="19.5">
      <c r="A48" s="57" t="s">
        <v>85</v>
      </c>
      <c r="B48" s="6" t="s">
        <v>34</v>
      </c>
      <c r="C48" s="58" t="s">
        <v>9</v>
      </c>
      <c r="D48" s="59" t="s">
        <v>9</v>
      </c>
      <c r="E48" s="59" t="s">
        <v>9</v>
      </c>
      <c r="F48" s="59" t="s">
        <v>9</v>
      </c>
      <c r="G48" s="49" t="s">
        <v>9</v>
      </c>
      <c r="H48" s="34">
        <v>28609</v>
      </c>
    </row>
    <row r="49" spans="1:8" ht="19.5">
      <c r="A49" s="57" t="s">
        <v>182</v>
      </c>
      <c r="B49" s="6" t="s">
        <v>27</v>
      </c>
      <c r="C49" s="7" t="s">
        <v>9</v>
      </c>
      <c r="D49" s="8" t="s">
        <v>9</v>
      </c>
      <c r="E49" s="8" t="s">
        <v>9</v>
      </c>
      <c r="F49" s="8" t="s">
        <v>9</v>
      </c>
      <c r="G49" s="38" t="s">
        <v>9</v>
      </c>
      <c r="H49" s="34">
        <v>28272</v>
      </c>
    </row>
    <row r="50" spans="1:8" ht="19.5">
      <c r="A50" s="25" t="s">
        <v>132</v>
      </c>
      <c r="B50" s="6" t="s">
        <v>33</v>
      </c>
      <c r="C50" s="7" t="s">
        <v>5</v>
      </c>
      <c r="D50" s="8" t="s">
        <v>140</v>
      </c>
      <c r="E50" s="8" t="s">
        <v>141</v>
      </c>
      <c r="F50" s="59" t="s">
        <v>9</v>
      </c>
      <c r="G50" s="49" t="s">
        <v>9</v>
      </c>
      <c r="H50" s="34">
        <v>28354</v>
      </c>
    </row>
    <row r="51" spans="1:8" ht="20.25" thickBot="1">
      <c r="A51" s="83" t="s">
        <v>135</v>
      </c>
      <c r="B51" s="70" t="s">
        <v>29</v>
      </c>
      <c r="C51" s="84" t="s">
        <v>9</v>
      </c>
      <c r="D51" s="74" t="s">
        <v>9</v>
      </c>
      <c r="E51" s="74" t="s">
        <v>9</v>
      </c>
      <c r="F51" s="74" t="s">
        <v>9</v>
      </c>
      <c r="G51" s="75" t="s">
        <v>183</v>
      </c>
      <c r="H51" s="73">
        <v>27724</v>
      </c>
    </row>
  </sheetData>
  <sortState ref="A10:I45">
    <sortCondition ref="F10:F45"/>
    <sortCondition ref="E10:E45"/>
    <sortCondition ref="D10:D45"/>
  </sortState>
  <mergeCells count="9">
    <mergeCell ref="D46:G46"/>
    <mergeCell ref="A8:G8"/>
    <mergeCell ref="A6:G6"/>
    <mergeCell ref="A1:G1"/>
    <mergeCell ref="A2:G2"/>
    <mergeCell ref="A3:G3"/>
    <mergeCell ref="A5:G5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J136"/>
  <sheetViews>
    <sheetView zoomScale="70" workbookViewId="0">
      <selection sqref="A1:G1"/>
    </sheetView>
  </sheetViews>
  <sheetFormatPr baseColWidth="10" defaultRowHeight="18.75"/>
  <cols>
    <col min="1" max="1" width="34.28515625" style="1" customWidth="1"/>
    <col min="2" max="2" width="9.7109375" style="1" customWidth="1"/>
    <col min="3" max="6" width="6.7109375" style="2" customWidth="1"/>
    <col min="7" max="7" width="6.7109375" style="21" customWidth="1"/>
    <col min="8" max="8" width="12.85546875" style="32" customWidth="1"/>
    <col min="9" max="9" width="10.28515625" style="93" bestFit="1" customWidth="1"/>
    <col min="10" max="10" width="11.42578125" style="2" customWidth="1"/>
    <col min="11" max="16384" width="11.42578125" style="1"/>
  </cols>
  <sheetData>
    <row r="1" spans="1:10" ht="30.75">
      <c r="A1" s="97" t="s">
        <v>7</v>
      </c>
      <c r="B1" s="97"/>
      <c r="C1" s="97"/>
      <c r="D1" s="97"/>
      <c r="E1" s="97"/>
      <c r="F1" s="97"/>
      <c r="G1" s="97"/>
    </row>
    <row r="2" spans="1:10" ht="30.75">
      <c r="A2" s="97" t="s">
        <v>8</v>
      </c>
      <c r="B2" s="97"/>
      <c r="C2" s="97"/>
      <c r="D2" s="97"/>
      <c r="E2" s="97"/>
      <c r="F2" s="97"/>
      <c r="G2" s="97"/>
    </row>
    <row r="3" spans="1:10" ht="25.5">
      <c r="A3" s="100" t="str">
        <f>'MID AMATEUR'!A3:G3</f>
        <v>VILLA GESELL</v>
      </c>
      <c r="B3" s="100"/>
      <c r="C3" s="100"/>
      <c r="D3" s="100"/>
      <c r="E3" s="100"/>
      <c r="F3" s="100"/>
      <c r="G3" s="100"/>
    </row>
    <row r="4" spans="1:10" ht="25.5">
      <c r="A4" s="100" t="str">
        <f>'PRE SENIOR'!A4:G4</f>
        <v>GOLF CLUB</v>
      </c>
      <c r="B4" s="100"/>
      <c r="C4" s="100"/>
      <c r="D4" s="100"/>
      <c r="E4" s="100"/>
      <c r="F4" s="100"/>
      <c r="G4" s="100"/>
    </row>
    <row r="5" spans="1:10" ht="20.25">
      <c r="A5" s="98" t="str">
        <f>'MID AMATEUR'!A5:G5</f>
        <v>1° FECHA DE MAYORES</v>
      </c>
      <c r="B5" s="98"/>
      <c r="C5" s="98"/>
      <c r="D5" s="98"/>
      <c r="E5" s="98"/>
      <c r="F5" s="98"/>
      <c r="G5" s="98"/>
    </row>
    <row r="6" spans="1:10" ht="19.5">
      <c r="A6" s="99" t="s">
        <v>6</v>
      </c>
      <c r="B6" s="99"/>
      <c r="C6" s="99"/>
      <c r="D6" s="99"/>
      <c r="E6" s="99"/>
      <c r="F6" s="99"/>
      <c r="G6" s="99"/>
    </row>
    <row r="7" spans="1:10" ht="20.25" thickBot="1">
      <c r="A7" s="105" t="str">
        <f>'MID AMATEUR'!A7:E7</f>
        <v>DOMINGO 21 DE MARZO DE 2021</v>
      </c>
      <c r="B7" s="105"/>
      <c r="C7" s="105"/>
      <c r="D7" s="105"/>
      <c r="E7" s="105"/>
      <c r="F7" s="105"/>
      <c r="G7" s="105"/>
      <c r="H7" s="35"/>
    </row>
    <row r="8" spans="1:10" ht="20.25" thickBot="1">
      <c r="A8" s="94" t="s">
        <v>59</v>
      </c>
      <c r="B8" s="95"/>
      <c r="C8" s="95"/>
      <c r="D8" s="95"/>
      <c r="E8" s="95"/>
      <c r="F8" s="95"/>
      <c r="G8" s="96"/>
    </row>
    <row r="9" spans="1:10" s="3" customFormat="1" ht="20.25" thickBot="1">
      <c r="A9" s="4" t="s">
        <v>0</v>
      </c>
      <c r="B9" s="5" t="s">
        <v>10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3" t="s">
        <v>15</v>
      </c>
      <c r="I9" s="82"/>
      <c r="J9" s="23" t="s">
        <v>16</v>
      </c>
    </row>
    <row r="10" spans="1:10" ht="20.25" thickBot="1">
      <c r="A10" s="25" t="s">
        <v>90</v>
      </c>
      <c r="B10" s="6" t="s">
        <v>29</v>
      </c>
      <c r="C10" s="7">
        <v>3</v>
      </c>
      <c r="D10" s="8">
        <v>37</v>
      </c>
      <c r="E10" s="8">
        <v>36</v>
      </c>
      <c r="F10" s="81">
        <f>SUM(D10+E10)</f>
        <v>73</v>
      </c>
      <c r="G10" s="38">
        <f>(F10-C10)</f>
        <v>70</v>
      </c>
      <c r="H10" s="34">
        <v>25939</v>
      </c>
      <c r="I10" s="78" t="s">
        <v>148</v>
      </c>
      <c r="J10" s="79">
        <f t="shared" ref="J10:J37" si="0">(E10-C10*0.5)</f>
        <v>34.5</v>
      </c>
    </row>
    <row r="11" spans="1:10" ht="20.25" thickBot="1">
      <c r="A11" s="25" t="s">
        <v>64</v>
      </c>
      <c r="B11" s="6" t="s">
        <v>34</v>
      </c>
      <c r="C11" s="7">
        <v>0</v>
      </c>
      <c r="D11" s="8">
        <v>37</v>
      </c>
      <c r="E11" s="8">
        <v>36</v>
      </c>
      <c r="F11" s="76">
        <f>SUM(D11+E11)</f>
        <v>73</v>
      </c>
      <c r="G11" s="38">
        <f>(F11-C11)</f>
        <v>73</v>
      </c>
      <c r="H11" s="34">
        <v>25144</v>
      </c>
      <c r="I11" s="78" t="s">
        <v>156</v>
      </c>
      <c r="J11" s="24">
        <f t="shared" si="0"/>
        <v>36</v>
      </c>
    </row>
    <row r="12" spans="1:10" ht="19.5">
      <c r="A12" s="25" t="s">
        <v>24</v>
      </c>
      <c r="B12" s="6" t="s">
        <v>25</v>
      </c>
      <c r="C12" s="7">
        <v>-3</v>
      </c>
      <c r="D12" s="8">
        <v>37</v>
      </c>
      <c r="E12" s="8">
        <v>39</v>
      </c>
      <c r="F12" s="8">
        <f>SUM(D12+E12)</f>
        <v>76</v>
      </c>
      <c r="G12" s="38">
        <f>(F12-C12)</f>
        <v>79</v>
      </c>
      <c r="H12" s="34">
        <v>26222</v>
      </c>
      <c r="J12" s="24">
        <f t="shared" si="0"/>
        <v>40.5</v>
      </c>
    </row>
    <row r="13" spans="1:10" ht="19.5">
      <c r="A13" s="25" t="s">
        <v>111</v>
      </c>
      <c r="B13" s="6" t="s">
        <v>34</v>
      </c>
      <c r="C13" s="7">
        <v>9</v>
      </c>
      <c r="D13" s="8">
        <v>39</v>
      </c>
      <c r="E13" s="8">
        <v>40</v>
      </c>
      <c r="F13" s="8">
        <f>SUM(D13+E13)</f>
        <v>79</v>
      </c>
      <c r="G13" s="38">
        <f>(F13-C13)</f>
        <v>70</v>
      </c>
      <c r="H13" s="34">
        <v>25461</v>
      </c>
      <c r="J13" s="24">
        <f t="shared" si="0"/>
        <v>35.5</v>
      </c>
    </row>
    <row r="14" spans="1:10" ht="19.5">
      <c r="A14" s="25" t="s">
        <v>100</v>
      </c>
      <c r="B14" s="6" t="s">
        <v>40</v>
      </c>
      <c r="C14" s="7">
        <v>8</v>
      </c>
      <c r="D14" s="8">
        <v>40</v>
      </c>
      <c r="E14" s="8">
        <v>40</v>
      </c>
      <c r="F14" s="8">
        <f>SUM(D14+E14)</f>
        <v>80</v>
      </c>
      <c r="G14" s="38">
        <f>(F14-C14)</f>
        <v>72</v>
      </c>
      <c r="H14" s="34">
        <v>24765</v>
      </c>
      <c r="J14" s="24">
        <f t="shared" si="0"/>
        <v>36</v>
      </c>
    </row>
    <row r="15" spans="1:10" ht="19.5">
      <c r="A15" s="25" t="s">
        <v>185</v>
      </c>
      <c r="B15" s="6" t="s">
        <v>42</v>
      </c>
      <c r="C15" s="7">
        <v>12</v>
      </c>
      <c r="D15" s="8">
        <v>44</v>
      </c>
      <c r="E15" s="8">
        <v>43</v>
      </c>
      <c r="F15" s="8">
        <f>SUM(D15+E15)</f>
        <v>87</v>
      </c>
      <c r="G15" s="38">
        <f>(F15-C15)</f>
        <v>75</v>
      </c>
      <c r="H15" s="34">
        <v>25971</v>
      </c>
      <c r="J15" s="24">
        <f t="shared" si="0"/>
        <v>37</v>
      </c>
    </row>
    <row r="16" spans="1:10" ht="19.5">
      <c r="A16" s="25" t="s">
        <v>184</v>
      </c>
      <c r="B16" s="6" t="s">
        <v>42</v>
      </c>
      <c r="C16" s="7">
        <v>15</v>
      </c>
      <c r="D16" s="8">
        <v>46</v>
      </c>
      <c r="E16" s="8">
        <v>43</v>
      </c>
      <c r="F16" s="8">
        <f>SUM(D16+E16)</f>
        <v>89</v>
      </c>
      <c r="G16" s="38">
        <f>(F16-C16)</f>
        <v>74</v>
      </c>
      <c r="H16" s="34">
        <v>26082</v>
      </c>
      <c r="J16" s="24">
        <f t="shared" si="0"/>
        <v>35.5</v>
      </c>
    </row>
    <row r="17" spans="1:10" ht="19.5">
      <c r="A17" s="25" t="s">
        <v>187</v>
      </c>
      <c r="B17" s="6" t="s">
        <v>29</v>
      </c>
      <c r="C17" s="7">
        <v>14</v>
      </c>
      <c r="D17" s="8">
        <v>44</v>
      </c>
      <c r="E17" s="8">
        <v>46</v>
      </c>
      <c r="F17" s="8">
        <f>SUM(D17+E17)</f>
        <v>90</v>
      </c>
      <c r="G17" s="38">
        <f>(F17-C17)</f>
        <v>76</v>
      </c>
      <c r="H17" s="34">
        <v>25957</v>
      </c>
      <c r="J17" s="24">
        <f t="shared" si="0"/>
        <v>39</v>
      </c>
    </row>
    <row r="18" spans="1:10" ht="19.5">
      <c r="A18" s="25" t="s">
        <v>188</v>
      </c>
      <c r="B18" s="6" t="s">
        <v>34</v>
      </c>
      <c r="C18" s="7">
        <v>14</v>
      </c>
      <c r="D18" s="8">
        <v>43</v>
      </c>
      <c r="E18" s="8">
        <v>47</v>
      </c>
      <c r="F18" s="8">
        <f>SUM(D18+E18)</f>
        <v>90</v>
      </c>
      <c r="G18" s="38">
        <f>(F18-C18)</f>
        <v>76</v>
      </c>
      <c r="H18" s="34">
        <v>25218</v>
      </c>
      <c r="J18" s="24">
        <f t="shared" si="0"/>
        <v>40</v>
      </c>
    </row>
    <row r="19" spans="1:10" ht="19.5">
      <c r="A19" s="25" t="s">
        <v>190</v>
      </c>
      <c r="B19" s="6" t="s">
        <v>34</v>
      </c>
      <c r="C19" s="7">
        <v>13</v>
      </c>
      <c r="D19" s="8">
        <v>50</v>
      </c>
      <c r="E19" s="8">
        <v>42</v>
      </c>
      <c r="F19" s="8">
        <f>SUM(D19+E19)</f>
        <v>92</v>
      </c>
      <c r="G19" s="38">
        <f>(F19-C19)</f>
        <v>79</v>
      </c>
      <c r="H19" s="34">
        <v>23270</v>
      </c>
      <c r="J19" s="24">
        <f t="shared" si="0"/>
        <v>35.5</v>
      </c>
    </row>
    <row r="20" spans="1:10" ht="20.25" thickBot="1">
      <c r="A20" s="25" t="s">
        <v>41</v>
      </c>
      <c r="B20" s="6" t="s">
        <v>25</v>
      </c>
      <c r="C20" s="7">
        <v>17</v>
      </c>
      <c r="D20" s="8">
        <v>46</v>
      </c>
      <c r="E20" s="8">
        <v>46</v>
      </c>
      <c r="F20" s="8">
        <f>SUM(D20+E20)</f>
        <v>92</v>
      </c>
      <c r="G20" s="38">
        <f>(F20-C20)</f>
        <v>75</v>
      </c>
      <c r="H20" s="34">
        <v>24177</v>
      </c>
      <c r="J20" s="24">
        <f t="shared" si="0"/>
        <v>37.5</v>
      </c>
    </row>
    <row r="21" spans="1:10" ht="20.25" thickBot="1">
      <c r="A21" s="25" t="s">
        <v>86</v>
      </c>
      <c r="B21" s="6" t="s">
        <v>34</v>
      </c>
      <c r="C21" s="7">
        <v>28</v>
      </c>
      <c r="D21" s="8">
        <v>48</v>
      </c>
      <c r="E21" s="8">
        <v>45</v>
      </c>
      <c r="F21" s="8">
        <f>SUM(D21+E21)</f>
        <v>93</v>
      </c>
      <c r="G21" s="77">
        <f>(F21-C21)</f>
        <v>65</v>
      </c>
      <c r="H21" s="34">
        <v>25503</v>
      </c>
      <c r="I21" s="78" t="s">
        <v>249</v>
      </c>
      <c r="J21" s="24">
        <f t="shared" si="0"/>
        <v>31</v>
      </c>
    </row>
    <row r="22" spans="1:10" ht="19.5">
      <c r="A22" s="25" t="s">
        <v>61</v>
      </c>
      <c r="B22" s="6" t="s">
        <v>189</v>
      </c>
      <c r="C22" s="7">
        <v>15</v>
      </c>
      <c r="D22" s="8">
        <v>47</v>
      </c>
      <c r="E22" s="8">
        <v>46</v>
      </c>
      <c r="F22" s="8">
        <f>SUM(D22+E22)</f>
        <v>93</v>
      </c>
      <c r="G22" s="38">
        <f>(F22-C22)</f>
        <v>78</v>
      </c>
      <c r="H22" s="34">
        <v>24241</v>
      </c>
      <c r="J22" s="24">
        <f t="shared" si="0"/>
        <v>38.5</v>
      </c>
    </row>
    <row r="23" spans="1:10" ht="19.5">
      <c r="A23" s="25" t="s">
        <v>119</v>
      </c>
      <c r="B23" s="6" t="s">
        <v>34</v>
      </c>
      <c r="C23" s="7">
        <v>20</v>
      </c>
      <c r="D23" s="8">
        <v>46</v>
      </c>
      <c r="E23" s="8">
        <v>47</v>
      </c>
      <c r="F23" s="8">
        <f>SUM(D23+E23)</f>
        <v>93</v>
      </c>
      <c r="G23" s="38">
        <f>(F23-C23)</f>
        <v>73</v>
      </c>
      <c r="H23" s="34">
        <v>22814</v>
      </c>
      <c r="J23" s="24">
        <f t="shared" si="0"/>
        <v>37</v>
      </c>
    </row>
    <row r="24" spans="1:10" ht="19.5">
      <c r="A24" s="25" t="s">
        <v>112</v>
      </c>
      <c r="B24" s="6" t="s">
        <v>127</v>
      </c>
      <c r="C24" s="7">
        <v>12</v>
      </c>
      <c r="D24" s="8">
        <v>45</v>
      </c>
      <c r="E24" s="8">
        <v>48</v>
      </c>
      <c r="F24" s="8">
        <f>SUM(D24+E24)</f>
        <v>93</v>
      </c>
      <c r="G24" s="38">
        <f>(F24-C24)</f>
        <v>81</v>
      </c>
      <c r="H24" s="34">
        <v>24928</v>
      </c>
      <c r="J24" s="24">
        <f t="shared" si="0"/>
        <v>42</v>
      </c>
    </row>
    <row r="25" spans="1:10" ht="19.5">
      <c r="A25" s="25" t="s">
        <v>117</v>
      </c>
      <c r="B25" s="6" t="s">
        <v>40</v>
      </c>
      <c r="C25" s="7">
        <v>15</v>
      </c>
      <c r="D25" s="8">
        <v>45</v>
      </c>
      <c r="E25" s="8">
        <v>49</v>
      </c>
      <c r="F25" s="8">
        <f>SUM(D25+E25)</f>
        <v>94</v>
      </c>
      <c r="G25" s="38">
        <f>(F25-C25)</f>
        <v>79</v>
      </c>
      <c r="H25" s="34">
        <v>23064</v>
      </c>
      <c r="J25" s="24">
        <f t="shared" si="0"/>
        <v>41.5</v>
      </c>
    </row>
    <row r="26" spans="1:10" ht="19.5">
      <c r="A26" s="25" t="s">
        <v>144</v>
      </c>
      <c r="B26" s="6" t="s">
        <v>127</v>
      </c>
      <c r="C26" s="7">
        <v>19</v>
      </c>
      <c r="D26" s="8">
        <v>48</v>
      </c>
      <c r="E26" s="8">
        <v>50</v>
      </c>
      <c r="F26" s="8">
        <f>SUM(D26+E26)</f>
        <v>98</v>
      </c>
      <c r="G26" s="38">
        <f>(F26-C26)</f>
        <v>79</v>
      </c>
      <c r="H26" s="34">
        <v>24594</v>
      </c>
      <c r="J26" s="24">
        <f t="shared" si="0"/>
        <v>40.5</v>
      </c>
    </row>
    <row r="27" spans="1:10" ht="19.5">
      <c r="A27" s="25" t="s">
        <v>191</v>
      </c>
      <c r="B27" s="6" t="s">
        <v>42</v>
      </c>
      <c r="C27" s="7">
        <v>19</v>
      </c>
      <c r="D27" s="8">
        <v>51</v>
      </c>
      <c r="E27" s="8">
        <v>48</v>
      </c>
      <c r="F27" s="8">
        <f>SUM(D27+E27)</f>
        <v>99</v>
      </c>
      <c r="G27" s="38">
        <f>(F27-C27)</f>
        <v>80</v>
      </c>
      <c r="H27" s="34">
        <v>24585</v>
      </c>
      <c r="J27" s="24">
        <f t="shared" si="0"/>
        <v>38.5</v>
      </c>
    </row>
    <row r="28" spans="1:10" ht="19.5">
      <c r="A28" s="25" t="s">
        <v>105</v>
      </c>
      <c r="B28" s="6" t="s">
        <v>33</v>
      </c>
      <c r="C28" s="7">
        <v>9</v>
      </c>
      <c r="D28" s="8">
        <v>51</v>
      </c>
      <c r="E28" s="8">
        <v>48</v>
      </c>
      <c r="F28" s="8">
        <f>SUM(D28+E28)</f>
        <v>99</v>
      </c>
      <c r="G28" s="38">
        <f>(F28-C28)</f>
        <v>90</v>
      </c>
      <c r="H28" s="34">
        <v>26068</v>
      </c>
      <c r="J28" s="24">
        <f t="shared" si="0"/>
        <v>43.5</v>
      </c>
    </row>
    <row r="29" spans="1:10" ht="19.5">
      <c r="A29" s="25" t="s">
        <v>76</v>
      </c>
      <c r="B29" s="6" t="s">
        <v>36</v>
      </c>
      <c r="C29" s="7">
        <v>26</v>
      </c>
      <c r="D29" s="8">
        <v>55</v>
      </c>
      <c r="E29" s="8">
        <v>47</v>
      </c>
      <c r="F29" s="8">
        <f>SUM(D29+E29)</f>
        <v>102</v>
      </c>
      <c r="G29" s="38">
        <f>(F29-C29)</f>
        <v>76</v>
      </c>
      <c r="H29" s="34">
        <v>26150</v>
      </c>
      <c r="J29" s="24">
        <f t="shared" si="0"/>
        <v>34</v>
      </c>
    </row>
    <row r="30" spans="1:10" ht="19.5">
      <c r="A30" s="25" t="s">
        <v>101</v>
      </c>
      <c r="B30" s="6" t="s">
        <v>29</v>
      </c>
      <c r="C30" s="7">
        <v>25</v>
      </c>
      <c r="D30" s="8">
        <v>54</v>
      </c>
      <c r="E30" s="8">
        <v>48</v>
      </c>
      <c r="F30" s="8">
        <f>SUM(D30+E30)</f>
        <v>102</v>
      </c>
      <c r="G30" s="38">
        <f>(F30-C30)</f>
        <v>77</v>
      </c>
      <c r="H30" s="34">
        <v>25427</v>
      </c>
      <c r="J30" s="24">
        <f t="shared" si="0"/>
        <v>35.5</v>
      </c>
    </row>
    <row r="31" spans="1:10" ht="19.5">
      <c r="A31" s="25" t="s">
        <v>121</v>
      </c>
      <c r="B31" s="6" t="s">
        <v>23</v>
      </c>
      <c r="C31" s="7">
        <v>23</v>
      </c>
      <c r="D31" s="8">
        <v>52</v>
      </c>
      <c r="E31" s="8">
        <v>50</v>
      </c>
      <c r="F31" s="8">
        <f>SUM(D31+E31)</f>
        <v>102</v>
      </c>
      <c r="G31" s="38">
        <f>(F31-C31)</f>
        <v>79</v>
      </c>
      <c r="H31" s="34">
        <v>26004</v>
      </c>
      <c r="J31" s="24">
        <f t="shared" si="0"/>
        <v>38.5</v>
      </c>
    </row>
    <row r="32" spans="1:10" ht="19.5">
      <c r="A32" s="25" t="s">
        <v>96</v>
      </c>
      <c r="B32" s="6" t="s">
        <v>127</v>
      </c>
      <c r="C32" s="7">
        <v>19</v>
      </c>
      <c r="D32" s="8">
        <v>54</v>
      </c>
      <c r="E32" s="8">
        <v>50</v>
      </c>
      <c r="F32" s="8">
        <f>SUM(D32+E32)</f>
        <v>104</v>
      </c>
      <c r="G32" s="38">
        <f>(F32-C32)</f>
        <v>85</v>
      </c>
      <c r="H32" s="34">
        <v>23449</v>
      </c>
      <c r="J32" s="24">
        <f t="shared" si="0"/>
        <v>40.5</v>
      </c>
    </row>
    <row r="33" spans="1:10" ht="19.5">
      <c r="A33" s="25" t="s">
        <v>113</v>
      </c>
      <c r="B33" s="6" t="s">
        <v>127</v>
      </c>
      <c r="C33" s="7">
        <v>28</v>
      </c>
      <c r="D33" s="8">
        <v>55</v>
      </c>
      <c r="E33" s="8">
        <v>51</v>
      </c>
      <c r="F33" s="8">
        <f>SUM(D33+E33)</f>
        <v>106</v>
      </c>
      <c r="G33" s="38">
        <f>(F33-C33)</f>
        <v>78</v>
      </c>
      <c r="H33" s="34">
        <v>25110</v>
      </c>
      <c r="J33" s="24">
        <f t="shared" si="0"/>
        <v>37</v>
      </c>
    </row>
    <row r="34" spans="1:10" ht="19.5">
      <c r="A34" s="25" t="s">
        <v>193</v>
      </c>
      <c r="B34" s="6" t="s">
        <v>137</v>
      </c>
      <c r="C34" s="7">
        <v>16</v>
      </c>
      <c r="D34" s="8">
        <v>55</v>
      </c>
      <c r="E34" s="8">
        <v>51</v>
      </c>
      <c r="F34" s="8">
        <f>SUM(D34+E34)</f>
        <v>106</v>
      </c>
      <c r="G34" s="38">
        <f>(F34-C34)</f>
        <v>90</v>
      </c>
      <c r="H34" s="34">
        <v>22761</v>
      </c>
      <c r="J34" s="24">
        <f t="shared" si="0"/>
        <v>43</v>
      </c>
    </row>
    <row r="35" spans="1:10" ht="19.5">
      <c r="A35" s="25" t="s">
        <v>122</v>
      </c>
      <c r="B35" s="6" t="s">
        <v>29</v>
      </c>
      <c r="C35" s="7">
        <v>31</v>
      </c>
      <c r="D35" s="8">
        <v>56</v>
      </c>
      <c r="E35" s="8">
        <v>51</v>
      </c>
      <c r="F35" s="8">
        <f>SUM(D35+E35)</f>
        <v>107</v>
      </c>
      <c r="G35" s="38">
        <f>(F35-C35)</f>
        <v>76</v>
      </c>
      <c r="H35" s="34">
        <v>25098</v>
      </c>
      <c r="J35" s="24">
        <f t="shared" si="0"/>
        <v>35.5</v>
      </c>
    </row>
    <row r="36" spans="1:10" ht="19.5">
      <c r="A36" s="25" t="s">
        <v>192</v>
      </c>
      <c r="B36" s="6" t="s">
        <v>30</v>
      </c>
      <c r="C36" s="7">
        <v>20</v>
      </c>
      <c r="D36" s="8">
        <v>53</v>
      </c>
      <c r="E36" s="8">
        <v>56</v>
      </c>
      <c r="F36" s="8">
        <f>SUM(D36+E36)</f>
        <v>109</v>
      </c>
      <c r="G36" s="38">
        <f>(F36-C36)</f>
        <v>89</v>
      </c>
      <c r="H36" s="34">
        <v>25393</v>
      </c>
      <c r="J36" s="24">
        <f t="shared" si="0"/>
        <v>46</v>
      </c>
    </row>
    <row r="37" spans="1:10" ht="19.5">
      <c r="A37" s="25" t="s">
        <v>186</v>
      </c>
      <c r="B37" s="6" t="s">
        <v>34</v>
      </c>
      <c r="C37" s="7">
        <v>38</v>
      </c>
      <c r="D37" s="8">
        <v>62</v>
      </c>
      <c r="E37" s="8">
        <v>51</v>
      </c>
      <c r="F37" s="8">
        <f>SUM(D37+E37)</f>
        <v>113</v>
      </c>
      <c r="G37" s="38">
        <f>(F37-C37)</f>
        <v>75</v>
      </c>
      <c r="H37" s="34">
        <v>24291</v>
      </c>
      <c r="J37" s="24">
        <f t="shared" si="0"/>
        <v>32</v>
      </c>
    </row>
    <row r="38" spans="1:10" ht="19.5">
      <c r="A38" s="57" t="s">
        <v>194</v>
      </c>
      <c r="B38" s="6" t="s">
        <v>36</v>
      </c>
      <c r="C38" s="58" t="s">
        <v>9</v>
      </c>
      <c r="D38" s="59" t="s">
        <v>9</v>
      </c>
      <c r="E38" s="59" t="s">
        <v>9</v>
      </c>
      <c r="F38" s="59" t="s">
        <v>9</v>
      </c>
      <c r="G38" s="49" t="s">
        <v>9</v>
      </c>
      <c r="H38" s="34">
        <v>23649</v>
      </c>
    </row>
    <row r="39" spans="1:10" ht="19.5">
      <c r="A39" s="25" t="s">
        <v>195</v>
      </c>
      <c r="B39" s="6" t="s">
        <v>30</v>
      </c>
      <c r="C39" s="7" t="s">
        <v>5</v>
      </c>
      <c r="D39" s="8" t="s">
        <v>140</v>
      </c>
      <c r="E39" s="8" t="s">
        <v>141</v>
      </c>
      <c r="F39" s="59" t="s">
        <v>9</v>
      </c>
      <c r="G39" s="49" t="s">
        <v>9</v>
      </c>
      <c r="H39" s="34">
        <v>25018</v>
      </c>
    </row>
    <row r="40" spans="1:10" ht="19.5">
      <c r="A40" s="25" t="s">
        <v>196</v>
      </c>
      <c r="B40" s="6" t="s">
        <v>42</v>
      </c>
      <c r="C40" s="7" t="s">
        <v>5</v>
      </c>
      <c r="D40" s="8" t="s">
        <v>140</v>
      </c>
      <c r="E40" s="8" t="s">
        <v>141</v>
      </c>
      <c r="F40" s="59" t="s">
        <v>9</v>
      </c>
      <c r="G40" s="49" t="s">
        <v>9</v>
      </c>
      <c r="H40" s="34">
        <v>22838</v>
      </c>
    </row>
    <row r="41" spans="1:10" ht="19.5">
      <c r="A41" s="25" t="s">
        <v>118</v>
      </c>
      <c r="B41" s="6" t="s">
        <v>33</v>
      </c>
      <c r="C41" s="7" t="s">
        <v>5</v>
      </c>
      <c r="D41" s="8" t="s">
        <v>140</v>
      </c>
      <c r="E41" s="8" t="s">
        <v>141</v>
      </c>
      <c r="F41" s="59" t="s">
        <v>9</v>
      </c>
      <c r="G41" s="49" t="s">
        <v>9</v>
      </c>
      <c r="H41" s="34">
        <v>23141</v>
      </c>
    </row>
    <row r="42" spans="1:10" ht="19.5">
      <c r="A42" s="25" t="s">
        <v>197</v>
      </c>
      <c r="B42" s="6" t="s">
        <v>40</v>
      </c>
      <c r="C42" s="7" t="s">
        <v>5</v>
      </c>
      <c r="D42" s="8" t="s">
        <v>140</v>
      </c>
      <c r="E42" s="8" t="s">
        <v>141</v>
      </c>
      <c r="F42" s="59" t="s">
        <v>9</v>
      </c>
      <c r="G42" s="49" t="s">
        <v>9</v>
      </c>
      <c r="H42" s="34">
        <v>26264</v>
      </c>
    </row>
    <row r="43" spans="1:10" ht="20.25" thickBot="1">
      <c r="A43" s="69" t="s">
        <v>198</v>
      </c>
      <c r="B43" s="70" t="s">
        <v>40</v>
      </c>
      <c r="C43" s="71" t="s">
        <v>5</v>
      </c>
      <c r="D43" s="72" t="s">
        <v>140</v>
      </c>
      <c r="E43" s="72" t="s">
        <v>141</v>
      </c>
      <c r="F43" s="74" t="s">
        <v>9</v>
      </c>
      <c r="G43" s="75" t="s">
        <v>9</v>
      </c>
      <c r="H43" s="73">
        <v>26038</v>
      </c>
    </row>
    <row r="44" spans="1:10">
      <c r="G44" s="2"/>
    </row>
    <row r="45" spans="1:10">
      <c r="G45" s="2"/>
    </row>
    <row r="46" spans="1:10">
      <c r="G46" s="2"/>
    </row>
    <row r="47" spans="1:10">
      <c r="G47" s="2"/>
    </row>
    <row r="48" spans="1:10">
      <c r="G48" s="2"/>
    </row>
    <row r="49" spans="7:7">
      <c r="G49" s="2"/>
    </row>
    <row r="50" spans="7:7">
      <c r="G50" s="2"/>
    </row>
    <row r="51" spans="7:7">
      <c r="G51" s="2"/>
    </row>
    <row r="52" spans="7:7">
      <c r="G52" s="2"/>
    </row>
    <row r="53" spans="7:7">
      <c r="G53" s="2"/>
    </row>
    <row r="54" spans="7:7">
      <c r="G54" s="2"/>
    </row>
    <row r="55" spans="7:7">
      <c r="G55" s="2"/>
    </row>
    <row r="56" spans="7:7">
      <c r="G56" s="2"/>
    </row>
    <row r="57" spans="7:7">
      <c r="G57" s="2"/>
    </row>
    <row r="58" spans="7:7">
      <c r="G58" s="2"/>
    </row>
    <row r="59" spans="7:7">
      <c r="G59" s="2"/>
    </row>
    <row r="60" spans="7:7">
      <c r="G60" s="2"/>
    </row>
    <row r="61" spans="7:7">
      <c r="G61" s="2"/>
    </row>
    <row r="62" spans="7:7">
      <c r="G62" s="2"/>
    </row>
    <row r="63" spans="7:7">
      <c r="G63" s="2"/>
    </row>
    <row r="64" spans="7:7">
      <c r="G64" s="2"/>
    </row>
    <row r="65" spans="7:7">
      <c r="G65" s="2"/>
    </row>
    <row r="66" spans="7:7">
      <c r="G66" s="2"/>
    </row>
    <row r="67" spans="7:7">
      <c r="G67" s="2"/>
    </row>
    <row r="68" spans="7:7">
      <c r="G68" s="2"/>
    </row>
    <row r="69" spans="7:7">
      <c r="G69" s="2"/>
    </row>
    <row r="70" spans="7:7">
      <c r="G70" s="2"/>
    </row>
    <row r="71" spans="7:7">
      <c r="G71" s="2"/>
    </row>
    <row r="72" spans="7:7">
      <c r="G72" s="2"/>
    </row>
    <row r="73" spans="7:7">
      <c r="G73" s="2"/>
    </row>
    <row r="74" spans="7:7">
      <c r="G74" s="2"/>
    </row>
    <row r="75" spans="7:7">
      <c r="G75" s="2"/>
    </row>
    <row r="76" spans="7:7">
      <c r="G76" s="2"/>
    </row>
    <row r="77" spans="7:7">
      <c r="G77" s="2"/>
    </row>
    <row r="78" spans="7:7">
      <c r="G78" s="2"/>
    </row>
    <row r="79" spans="7:7">
      <c r="G79" s="2"/>
    </row>
    <row r="80" spans="7:7">
      <c r="G80" s="2"/>
    </row>
    <row r="81" spans="7:7">
      <c r="G81" s="2"/>
    </row>
    <row r="82" spans="7:7">
      <c r="G82" s="2"/>
    </row>
    <row r="83" spans="7:7">
      <c r="G83" s="2"/>
    </row>
    <row r="84" spans="7:7">
      <c r="G84" s="2"/>
    </row>
    <row r="85" spans="7:7">
      <c r="G85" s="2"/>
    </row>
    <row r="86" spans="7:7">
      <c r="G86" s="2"/>
    </row>
    <row r="87" spans="7:7">
      <c r="G87" s="2"/>
    </row>
    <row r="88" spans="7:7">
      <c r="G88" s="2"/>
    </row>
    <row r="89" spans="7:7">
      <c r="G89" s="2"/>
    </row>
    <row r="90" spans="7:7">
      <c r="G90" s="2"/>
    </row>
    <row r="91" spans="7:7">
      <c r="G91" s="2"/>
    </row>
    <row r="92" spans="7:7">
      <c r="G92" s="2"/>
    </row>
    <row r="93" spans="7:7">
      <c r="G93" s="2"/>
    </row>
    <row r="94" spans="7:7">
      <c r="G94" s="2"/>
    </row>
    <row r="95" spans="7:7">
      <c r="G95" s="2"/>
    </row>
    <row r="96" spans="7:7">
      <c r="G96" s="2"/>
    </row>
    <row r="97" spans="7:7">
      <c r="G97" s="2"/>
    </row>
    <row r="98" spans="7:7">
      <c r="G98" s="2"/>
    </row>
    <row r="99" spans="7:7">
      <c r="G99" s="2"/>
    </row>
    <row r="100" spans="7:7">
      <c r="G100" s="2"/>
    </row>
    <row r="101" spans="7:7">
      <c r="G101" s="2"/>
    </row>
    <row r="102" spans="7:7">
      <c r="G102" s="2"/>
    </row>
    <row r="103" spans="7:7">
      <c r="G103" s="2"/>
    </row>
    <row r="104" spans="7:7">
      <c r="G104" s="2"/>
    </row>
    <row r="105" spans="7:7">
      <c r="G105" s="2"/>
    </row>
    <row r="106" spans="7:7">
      <c r="G106" s="2"/>
    </row>
    <row r="107" spans="7:7">
      <c r="G107" s="2"/>
    </row>
    <row r="108" spans="7:7">
      <c r="G108" s="2"/>
    </row>
    <row r="109" spans="7:7">
      <c r="G109" s="2"/>
    </row>
    <row r="110" spans="7:7">
      <c r="G110" s="2"/>
    </row>
    <row r="111" spans="7:7">
      <c r="G111" s="2"/>
    </row>
    <row r="112" spans="7:7">
      <c r="G112" s="2"/>
    </row>
    <row r="113" spans="7:7">
      <c r="G113" s="2"/>
    </row>
    <row r="114" spans="7:7">
      <c r="G114" s="2"/>
    </row>
    <row r="115" spans="7:7">
      <c r="G115" s="2"/>
    </row>
    <row r="116" spans="7:7">
      <c r="G116" s="2"/>
    </row>
    <row r="117" spans="7:7">
      <c r="G117" s="2"/>
    </row>
    <row r="118" spans="7:7">
      <c r="G118" s="2"/>
    </row>
    <row r="119" spans="7:7">
      <c r="G119" s="2"/>
    </row>
    <row r="120" spans="7:7">
      <c r="G120" s="2"/>
    </row>
    <row r="121" spans="7:7">
      <c r="G121" s="2"/>
    </row>
    <row r="122" spans="7:7">
      <c r="G122" s="2"/>
    </row>
    <row r="123" spans="7:7">
      <c r="G123" s="2"/>
    </row>
    <row r="124" spans="7:7">
      <c r="G124" s="2"/>
    </row>
    <row r="125" spans="7:7">
      <c r="G125" s="2"/>
    </row>
    <row r="126" spans="7:7">
      <c r="G126" s="2"/>
    </row>
    <row r="127" spans="7:7">
      <c r="G127" s="2"/>
    </row>
    <row r="128" spans="7:7">
      <c r="G128" s="2"/>
    </row>
    <row r="129" spans="7:7">
      <c r="G129" s="2"/>
    </row>
    <row r="130" spans="7:7">
      <c r="G130" s="2"/>
    </row>
    <row r="131" spans="7:7">
      <c r="G131" s="2"/>
    </row>
    <row r="132" spans="7:7">
      <c r="G132" s="2"/>
    </row>
    <row r="133" spans="7:7">
      <c r="G133" s="2"/>
    </row>
    <row r="134" spans="7:7">
      <c r="G134" s="2"/>
    </row>
    <row r="135" spans="7:7">
      <c r="G135" s="2"/>
    </row>
    <row r="136" spans="7:7">
      <c r="G136" s="2"/>
    </row>
  </sheetData>
  <sortState ref="A10:I37">
    <sortCondition ref="F10:F37"/>
    <sortCondition ref="E10:E37"/>
    <sortCondition ref="D10:D37"/>
  </sortState>
  <mergeCells count="8">
    <mergeCell ref="A1:G1"/>
    <mergeCell ref="A2:G2"/>
    <mergeCell ref="A4:G4"/>
    <mergeCell ref="A3:G3"/>
    <mergeCell ref="A8:G8"/>
    <mergeCell ref="A6:G6"/>
    <mergeCell ref="A5:G5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49"/>
  <sheetViews>
    <sheetView zoomScale="70" workbookViewId="0">
      <selection sqref="A1:G1"/>
    </sheetView>
  </sheetViews>
  <sheetFormatPr baseColWidth="10" defaultRowHeight="18.75"/>
  <cols>
    <col min="1" max="1" width="35.140625" style="1" customWidth="1"/>
    <col min="2" max="2" width="9.7109375" style="1" customWidth="1"/>
    <col min="3" max="6" width="6.7109375" style="2" customWidth="1"/>
    <col min="7" max="7" width="6.42578125" style="2" customWidth="1"/>
    <col min="8" max="8" width="12.85546875" style="1" customWidth="1"/>
    <col min="9" max="9" width="11.42578125" style="1" customWidth="1"/>
    <col min="10" max="10" width="11.42578125" style="2" customWidth="1"/>
    <col min="11" max="16384" width="11.42578125" style="1"/>
  </cols>
  <sheetData>
    <row r="1" spans="1:10" ht="30.75">
      <c r="A1" s="97" t="s">
        <v>7</v>
      </c>
      <c r="B1" s="97"/>
      <c r="C1" s="97"/>
      <c r="D1" s="97"/>
      <c r="E1" s="97"/>
      <c r="F1" s="97"/>
      <c r="G1" s="97"/>
    </row>
    <row r="2" spans="1:10" ht="30.75">
      <c r="A2" s="97" t="s">
        <v>8</v>
      </c>
      <c r="B2" s="97"/>
      <c r="C2" s="97"/>
      <c r="D2" s="97"/>
      <c r="E2" s="97"/>
      <c r="F2" s="97"/>
      <c r="G2" s="97"/>
    </row>
    <row r="3" spans="1:10" ht="25.5">
      <c r="A3" s="100" t="str">
        <f>'MID AMATEUR'!A3:G3</f>
        <v>VILLA GESELL</v>
      </c>
      <c r="B3" s="100"/>
      <c r="C3" s="100"/>
      <c r="D3" s="100"/>
      <c r="E3" s="100"/>
      <c r="F3" s="100"/>
      <c r="G3" s="100"/>
    </row>
    <row r="4" spans="1:10" ht="25.5">
      <c r="A4" s="100" t="str">
        <f>SENIOR!A4:G4</f>
        <v>GOLF CLUB</v>
      </c>
      <c r="B4" s="100"/>
      <c r="C4" s="100"/>
      <c r="D4" s="100"/>
      <c r="E4" s="100"/>
      <c r="F4" s="100"/>
      <c r="G4" s="100"/>
    </row>
    <row r="5" spans="1:10" ht="20.25">
      <c r="A5" s="98" t="str">
        <f>'MID AMATEUR'!A5:G5</f>
        <v>1° FECHA DE MAYORES</v>
      </c>
      <c r="B5" s="98"/>
      <c r="C5" s="98"/>
      <c r="D5" s="98"/>
      <c r="E5" s="98"/>
      <c r="F5" s="98"/>
      <c r="G5" s="98"/>
    </row>
    <row r="6" spans="1:10" ht="19.5">
      <c r="A6" s="99" t="s">
        <v>6</v>
      </c>
      <c r="B6" s="99"/>
      <c r="C6" s="99"/>
      <c r="D6" s="99"/>
      <c r="E6" s="99"/>
      <c r="F6" s="99"/>
      <c r="G6" s="99"/>
    </row>
    <row r="7" spans="1:10" ht="20.25" thickBot="1">
      <c r="A7" s="101" t="str">
        <f>'MID AMATEUR'!A7:E7</f>
        <v>DOMINGO 21 DE MARZO DE 2021</v>
      </c>
      <c r="B7" s="101"/>
      <c r="C7" s="101"/>
      <c r="D7" s="101"/>
      <c r="E7" s="101"/>
      <c r="F7" s="101"/>
      <c r="G7" s="101"/>
      <c r="H7" s="22"/>
    </row>
    <row r="8" spans="1:10" ht="20.25" thickBot="1">
      <c r="A8" s="94" t="s">
        <v>157</v>
      </c>
      <c r="B8" s="95"/>
      <c r="C8" s="95"/>
      <c r="D8" s="95"/>
      <c r="E8" s="95"/>
      <c r="F8" s="95"/>
      <c r="G8" s="96"/>
      <c r="H8" s="32"/>
    </row>
    <row r="9" spans="1:10" s="3" customFormat="1" ht="20.25" thickBot="1">
      <c r="A9" s="4" t="s">
        <v>0</v>
      </c>
      <c r="B9" s="5" t="s">
        <v>10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3" t="s">
        <v>15</v>
      </c>
      <c r="J9" s="23" t="s">
        <v>16</v>
      </c>
    </row>
    <row r="10" spans="1:10" ht="20.25" thickBot="1">
      <c r="A10" s="25" t="s">
        <v>35</v>
      </c>
      <c r="B10" s="6" t="s">
        <v>33</v>
      </c>
      <c r="C10" s="7">
        <v>6</v>
      </c>
      <c r="D10" s="8">
        <v>36</v>
      </c>
      <c r="E10" s="8">
        <v>37</v>
      </c>
      <c r="F10" s="76">
        <f>SUM(D10+E10)</f>
        <v>73</v>
      </c>
      <c r="G10" s="38">
        <f>(F10-C10)</f>
        <v>67</v>
      </c>
      <c r="H10" s="34">
        <v>18709</v>
      </c>
      <c r="I10" s="78" t="s">
        <v>250</v>
      </c>
      <c r="J10" s="24">
        <f t="shared" ref="J10:J34" si="0">(E10-C10*0.5)</f>
        <v>34</v>
      </c>
    </row>
    <row r="11" spans="1:10" ht="20.25" thickBot="1">
      <c r="A11" s="25" t="s">
        <v>38</v>
      </c>
      <c r="B11" s="6" t="s">
        <v>25</v>
      </c>
      <c r="C11" s="7">
        <v>10</v>
      </c>
      <c r="D11" s="8">
        <v>46</v>
      </c>
      <c r="E11" s="8">
        <v>39</v>
      </c>
      <c r="F11" s="76">
        <f>SUM(D11+E11)</f>
        <v>85</v>
      </c>
      <c r="G11" s="38">
        <f>(F11-C11)</f>
        <v>75</v>
      </c>
      <c r="H11" s="34">
        <v>19452</v>
      </c>
      <c r="I11" s="78" t="s">
        <v>251</v>
      </c>
      <c r="J11" s="24">
        <f t="shared" si="0"/>
        <v>34</v>
      </c>
    </row>
    <row r="12" spans="1:10" ht="20.25" thickBot="1">
      <c r="A12" s="25" t="s">
        <v>69</v>
      </c>
      <c r="B12" s="6" t="s">
        <v>42</v>
      </c>
      <c r="C12" s="7">
        <v>12</v>
      </c>
      <c r="D12" s="8">
        <v>42</v>
      </c>
      <c r="E12" s="8">
        <v>44</v>
      </c>
      <c r="F12" s="8">
        <f>SUM(D12+E12)</f>
        <v>86</v>
      </c>
      <c r="G12" s="38">
        <f>(F12-C12)</f>
        <v>74</v>
      </c>
      <c r="H12" s="34">
        <v>20811</v>
      </c>
      <c r="J12" s="24">
        <f t="shared" si="0"/>
        <v>38</v>
      </c>
    </row>
    <row r="13" spans="1:10" ht="20.25" thickBot="1">
      <c r="A13" s="25" t="s">
        <v>37</v>
      </c>
      <c r="B13" s="6" t="s">
        <v>25</v>
      </c>
      <c r="C13" s="7">
        <v>13</v>
      </c>
      <c r="D13" s="8">
        <v>43</v>
      </c>
      <c r="E13" s="8">
        <v>44</v>
      </c>
      <c r="F13" s="8">
        <f>SUM(D13+E13)</f>
        <v>87</v>
      </c>
      <c r="G13" s="77">
        <f>(F13-C13)</f>
        <v>74</v>
      </c>
      <c r="H13" s="34">
        <v>20847</v>
      </c>
      <c r="I13" s="78" t="s">
        <v>252</v>
      </c>
      <c r="J13" s="24">
        <f t="shared" si="0"/>
        <v>37.5</v>
      </c>
    </row>
    <row r="14" spans="1:10" ht="19.5">
      <c r="A14" s="25" t="s">
        <v>199</v>
      </c>
      <c r="B14" s="6" t="s">
        <v>40</v>
      </c>
      <c r="C14" s="7">
        <v>13</v>
      </c>
      <c r="D14" s="8">
        <v>47</v>
      </c>
      <c r="E14" s="8">
        <v>41</v>
      </c>
      <c r="F14" s="8">
        <f>SUM(D14+E14)</f>
        <v>88</v>
      </c>
      <c r="G14" s="38">
        <f>(F14-C14)</f>
        <v>75</v>
      </c>
      <c r="H14" s="34">
        <v>17457</v>
      </c>
      <c r="J14" s="24">
        <f t="shared" si="0"/>
        <v>34.5</v>
      </c>
    </row>
    <row r="15" spans="1:10" ht="19.5">
      <c r="A15" s="25" t="s">
        <v>204</v>
      </c>
      <c r="B15" s="6" t="s">
        <v>137</v>
      </c>
      <c r="C15" s="7">
        <v>15</v>
      </c>
      <c r="D15" s="8">
        <v>49</v>
      </c>
      <c r="E15" s="8">
        <v>46</v>
      </c>
      <c r="F15" s="8">
        <f>SUM(D15+E15)</f>
        <v>95</v>
      </c>
      <c r="G15" s="38">
        <f>(F15-C15)</f>
        <v>80</v>
      </c>
      <c r="H15" s="34">
        <v>20038</v>
      </c>
      <c r="J15" s="24">
        <f t="shared" si="0"/>
        <v>38.5</v>
      </c>
    </row>
    <row r="16" spans="1:10" ht="19.5">
      <c r="A16" s="25" t="s">
        <v>203</v>
      </c>
      <c r="B16" s="6" t="s">
        <v>42</v>
      </c>
      <c r="C16" s="7">
        <v>18</v>
      </c>
      <c r="D16" s="8">
        <v>50</v>
      </c>
      <c r="E16" s="8">
        <v>47</v>
      </c>
      <c r="F16" s="8">
        <f>SUM(D16+E16)</f>
        <v>97</v>
      </c>
      <c r="G16" s="38">
        <f>(F16-C16)</f>
        <v>79</v>
      </c>
      <c r="H16" s="34">
        <v>20178</v>
      </c>
      <c r="J16" s="24">
        <f t="shared" si="0"/>
        <v>38</v>
      </c>
    </row>
    <row r="17" spans="1:10" ht="19.5">
      <c r="A17" s="25" t="s">
        <v>98</v>
      </c>
      <c r="B17" s="6" t="s">
        <v>127</v>
      </c>
      <c r="C17" s="7">
        <v>15</v>
      </c>
      <c r="D17" s="8">
        <v>48</v>
      </c>
      <c r="E17" s="8">
        <v>50</v>
      </c>
      <c r="F17" s="8">
        <f>SUM(D17+E17)</f>
        <v>98</v>
      </c>
      <c r="G17" s="38">
        <f>(F17-C17)</f>
        <v>83</v>
      </c>
      <c r="H17" s="34">
        <v>22573</v>
      </c>
      <c r="J17" s="24">
        <f t="shared" si="0"/>
        <v>42.5</v>
      </c>
    </row>
    <row r="18" spans="1:10" ht="19.5">
      <c r="A18" s="25" t="s">
        <v>97</v>
      </c>
      <c r="B18" s="6" t="s">
        <v>127</v>
      </c>
      <c r="C18" s="7">
        <v>22</v>
      </c>
      <c r="D18" s="8">
        <v>46</v>
      </c>
      <c r="E18" s="8">
        <v>53</v>
      </c>
      <c r="F18" s="8">
        <f>SUM(D18+E18)</f>
        <v>99</v>
      </c>
      <c r="G18" s="38">
        <f>(F18-C18)</f>
        <v>77</v>
      </c>
      <c r="H18" s="34">
        <v>19578</v>
      </c>
      <c r="J18" s="24">
        <f t="shared" si="0"/>
        <v>42</v>
      </c>
    </row>
    <row r="19" spans="1:10" ht="19.5">
      <c r="A19" s="25" t="s">
        <v>145</v>
      </c>
      <c r="B19" s="6" t="s">
        <v>33</v>
      </c>
      <c r="C19" s="7">
        <v>24</v>
      </c>
      <c r="D19" s="8">
        <v>50</v>
      </c>
      <c r="E19" s="8">
        <v>50</v>
      </c>
      <c r="F19" s="8">
        <f>SUM(D19+E19)</f>
        <v>100</v>
      </c>
      <c r="G19" s="38">
        <f>(F19-C19)</f>
        <v>76</v>
      </c>
      <c r="H19" s="34">
        <v>19864</v>
      </c>
      <c r="J19" s="24">
        <f t="shared" si="0"/>
        <v>38</v>
      </c>
    </row>
    <row r="20" spans="1:10" ht="19.5">
      <c r="A20" s="25" t="s">
        <v>209</v>
      </c>
      <c r="B20" s="6" t="s">
        <v>33</v>
      </c>
      <c r="C20" s="7">
        <v>14</v>
      </c>
      <c r="D20" s="8">
        <v>55</v>
      </c>
      <c r="E20" s="8">
        <v>46</v>
      </c>
      <c r="F20" s="8">
        <f>SUM(D20+E20)</f>
        <v>101</v>
      </c>
      <c r="G20" s="38">
        <f>(F20-C20)</f>
        <v>87</v>
      </c>
      <c r="H20" s="34">
        <v>22355</v>
      </c>
      <c r="J20" s="24">
        <f t="shared" si="0"/>
        <v>39</v>
      </c>
    </row>
    <row r="21" spans="1:10" ht="19.5">
      <c r="A21" s="25" t="s">
        <v>207</v>
      </c>
      <c r="B21" s="6" t="s">
        <v>27</v>
      </c>
      <c r="C21" s="7">
        <v>17</v>
      </c>
      <c r="D21" s="8">
        <v>55</v>
      </c>
      <c r="E21" s="8">
        <v>47</v>
      </c>
      <c r="F21" s="8">
        <f>SUM(D21+E21)</f>
        <v>102</v>
      </c>
      <c r="G21" s="38">
        <f>(F21-C21)</f>
        <v>85</v>
      </c>
      <c r="H21" s="34">
        <v>19582</v>
      </c>
      <c r="J21" s="24">
        <f t="shared" si="0"/>
        <v>38.5</v>
      </c>
    </row>
    <row r="22" spans="1:10" ht="19.5">
      <c r="A22" s="25" t="s">
        <v>200</v>
      </c>
      <c r="B22" s="6" t="s">
        <v>137</v>
      </c>
      <c r="C22" s="7">
        <v>29</v>
      </c>
      <c r="D22" s="8">
        <v>59</v>
      </c>
      <c r="E22" s="8">
        <v>48</v>
      </c>
      <c r="F22" s="8">
        <f>SUM(D22+E22)</f>
        <v>107</v>
      </c>
      <c r="G22" s="38">
        <f>(F22-C22)</f>
        <v>78</v>
      </c>
      <c r="H22" s="34">
        <v>17789</v>
      </c>
      <c r="J22" s="24">
        <f t="shared" si="0"/>
        <v>33.5</v>
      </c>
    </row>
    <row r="23" spans="1:10" ht="19.5">
      <c r="A23" s="25" t="s">
        <v>201</v>
      </c>
      <c r="B23" s="6" t="s">
        <v>42</v>
      </c>
      <c r="C23" s="7">
        <v>29</v>
      </c>
      <c r="D23" s="8">
        <v>54</v>
      </c>
      <c r="E23" s="8">
        <v>53</v>
      </c>
      <c r="F23" s="8">
        <f>SUM(D23+E23)</f>
        <v>107</v>
      </c>
      <c r="G23" s="38">
        <f>(F23-C23)</f>
        <v>78</v>
      </c>
      <c r="H23" s="34">
        <v>17729</v>
      </c>
      <c r="J23" s="24">
        <f t="shared" si="0"/>
        <v>38.5</v>
      </c>
    </row>
    <row r="24" spans="1:10" ht="19.5">
      <c r="A24" s="25" t="s">
        <v>138</v>
      </c>
      <c r="B24" s="6" t="s">
        <v>29</v>
      </c>
      <c r="C24" s="7">
        <v>25</v>
      </c>
      <c r="D24" s="8">
        <v>53</v>
      </c>
      <c r="E24" s="8">
        <v>55</v>
      </c>
      <c r="F24" s="8">
        <f>SUM(D24+E24)</f>
        <v>108</v>
      </c>
      <c r="G24" s="38">
        <f>(F24-C24)</f>
        <v>83</v>
      </c>
      <c r="H24" s="34">
        <v>22292</v>
      </c>
      <c r="J24" s="24">
        <f t="shared" si="0"/>
        <v>42.5</v>
      </c>
    </row>
    <row r="25" spans="1:10" ht="19.5">
      <c r="A25" s="25" t="s">
        <v>83</v>
      </c>
      <c r="B25" s="6" t="s">
        <v>34</v>
      </c>
      <c r="C25" s="7">
        <v>30</v>
      </c>
      <c r="D25" s="8">
        <v>56</v>
      </c>
      <c r="E25" s="8">
        <v>53</v>
      </c>
      <c r="F25" s="8">
        <f>SUM(D25+E25)</f>
        <v>109</v>
      </c>
      <c r="G25" s="38">
        <f>(F25-C25)</f>
        <v>79</v>
      </c>
      <c r="H25" s="34">
        <v>21570</v>
      </c>
      <c r="J25" s="24">
        <f t="shared" si="0"/>
        <v>38</v>
      </c>
    </row>
    <row r="26" spans="1:10" ht="19.5">
      <c r="A26" s="25" t="s">
        <v>208</v>
      </c>
      <c r="B26" s="6" t="s">
        <v>34</v>
      </c>
      <c r="C26" s="7">
        <v>24</v>
      </c>
      <c r="D26" s="8">
        <v>54</v>
      </c>
      <c r="E26" s="8">
        <v>55</v>
      </c>
      <c r="F26" s="8">
        <f>SUM(D26+E26)</f>
        <v>109</v>
      </c>
      <c r="G26" s="38">
        <f>(F26-C26)</f>
        <v>85</v>
      </c>
      <c r="H26" s="34">
        <v>19579</v>
      </c>
      <c r="J26" s="24">
        <f t="shared" si="0"/>
        <v>43</v>
      </c>
    </row>
    <row r="27" spans="1:10" ht="19.5">
      <c r="A27" s="25" t="s">
        <v>202</v>
      </c>
      <c r="B27" s="6" t="s">
        <v>34</v>
      </c>
      <c r="C27" s="7">
        <v>34</v>
      </c>
      <c r="D27" s="8">
        <v>56</v>
      </c>
      <c r="E27" s="8">
        <v>56</v>
      </c>
      <c r="F27" s="8">
        <f>SUM(D27+E27)</f>
        <v>112</v>
      </c>
      <c r="G27" s="38">
        <f>(F27-C27)</f>
        <v>78</v>
      </c>
      <c r="H27" s="34">
        <v>19501</v>
      </c>
      <c r="J27" s="24">
        <f t="shared" si="0"/>
        <v>39</v>
      </c>
    </row>
    <row r="28" spans="1:10" ht="19.5">
      <c r="A28" s="25" t="s">
        <v>212</v>
      </c>
      <c r="B28" s="6" t="s">
        <v>30</v>
      </c>
      <c r="C28" s="7">
        <v>25</v>
      </c>
      <c r="D28" s="8">
        <v>63</v>
      </c>
      <c r="E28" s="8">
        <v>50</v>
      </c>
      <c r="F28" s="8">
        <f>SUM(D28+E28)</f>
        <v>113</v>
      </c>
      <c r="G28" s="38">
        <f>(F28-C28)</f>
        <v>88</v>
      </c>
      <c r="H28" s="34">
        <v>19293</v>
      </c>
      <c r="J28" s="24">
        <f t="shared" si="0"/>
        <v>37.5</v>
      </c>
    </row>
    <row r="29" spans="1:10" ht="19.5">
      <c r="A29" s="25" t="s">
        <v>205</v>
      </c>
      <c r="B29" s="6" t="s">
        <v>29</v>
      </c>
      <c r="C29" s="7">
        <v>31</v>
      </c>
      <c r="D29" s="8">
        <v>55</v>
      </c>
      <c r="E29" s="8">
        <v>58</v>
      </c>
      <c r="F29" s="8">
        <f>SUM(D29+E29)</f>
        <v>113</v>
      </c>
      <c r="G29" s="38">
        <f>(F29-C29)</f>
        <v>82</v>
      </c>
      <c r="H29" s="34">
        <v>20677</v>
      </c>
      <c r="J29" s="24">
        <f t="shared" si="0"/>
        <v>42.5</v>
      </c>
    </row>
    <row r="30" spans="1:10" ht="19.5">
      <c r="A30" s="25" t="s">
        <v>206</v>
      </c>
      <c r="B30" s="6" t="s">
        <v>34</v>
      </c>
      <c r="C30" s="7">
        <v>31</v>
      </c>
      <c r="D30" s="8">
        <v>59</v>
      </c>
      <c r="E30" s="8">
        <v>55</v>
      </c>
      <c r="F30" s="8">
        <f>SUM(D30+E30)</f>
        <v>114</v>
      </c>
      <c r="G30" s="38">
        <f>(F30-C30)</f>
        <v>83</v>
      </c>
      <c r="H30" s="34">
        <v>20741</v>
      </c>
      <c r="J30" s="24">
        <f t="shared" si="0"/>
        <v>39.5</v>
      </c>
    </row>
    <row r="31" spans="1:10" ht="19.5">
      <c r="A31" s="25" t="s">
        <v>52</v>
      </c>
      <c r="B31" s="6" t="s">
        <v>34</v>
      </c>
      <c r="C31" s="7">
        <v>38</v>
      </c>
      <c r="D31" s="8">
        <v>57</v>
      </c>
      <c r="E31" s="8">
        <v>57</v>
      </c>
      <c r="F31" s="8">
        <f>SUM(D31+E31)</f>
        <v>114</v>
      </c>
      <c r="G31" s="38">
        <f>(F31-C31)</f>
        <v>76</v>
      </c>
      <c r="H31" s="34">
        <v>16955</v>
      </c>
      <c r="J31" s="24">
        <f t="shared" si="0"/>
        <v>38</v>
      </c>
    </row>
    <row r="32" spans="1:10" ht="19.5">
      <c r="A32" s="25" t="s">
        <v>139</v>
      </c>
      <c r="B32" s="6" t="s">
        <v>42</v>
      </c>
      <c r="C32" s="7">
        <v>32</v>
      </c>
      <c r="D32" s="8">
        <v>63</v>
      </c>
      <c r="E32" s="8">
        <v>53</v>
      </c>
      <c r="F32" s="8">
        <f>SUM(D32+E32)</f>
        <v>116</v>
      </c>
      <c r="G32" s="38">
        <f>(F32-C32)</f>
        <v>84</v>
      </c>
      <c r="H32" s="34">
        <v>17087</v>
      </c>
      <c r="J32" s="24">
        <f t="shared" si="0"/>
        <v>37</v>
      </c>
    </row>
    <row r="33" spans="1:10" ht="19.5">
      <c r="A33" s="25" t="s">
        <v>210</v>
      </c>
      <c r="B33" s="6" t="s">
        <v>34</v>
      </c>
      <c r="C33" s="7">
        <v>29</v>
      </c>
      <c r="D33" s="8">
        <v>58</v>
      </c>
      <c r="E33" s="8">
        <v>58</v>
      </c>
      <c r="F33" s="8">
        <f>SUM(D33+E33)</f>
        <v>116</v>
      </c>
      <c r="G33" s="38">
        <f>(F33-C33)</f>
        <v>87</v>
      </c>
      <c r="H33" s="34">
        <v>17294</v>
      </c>
      <c r="J33" s="24">
        <f t="shared" si="0"/>
        <v>43.5</v>
      </c>
    </row>
    <row r="34" spans="1:10" ht="19.5">
      <c r="A34" s="25" t="s">
        <v>211</v>
      </c>
      <c r="B34" s="6" t="s">
        <v>34</v>
      </c>
      <c r="C34" s="7">
        <v>35</v>
      </c>
      <c r="D34" s="8">
        <v>61</v>
      </c>
      <c r="E34" s="8">
        <v>61</v>
      </c>
      <c r="F34" s="8">
        <f>SUM(D34+E34)</f>
        <v>122</v>
      </c>
      <c r="G34" s="38">
        <f>(F34-C34)</f>
        <v>87</v>
      </c>
      <c r="H34" s="34">
        <v>15193</v>
      </c>
      <c r="J34" s="24">
        <f t="shared" si="0"/>
        <v>43.5</v>
      </c>
    </row>
    <row r="35" spans="1:10" ht="19.5">
      <c r="A35" s="57" t="s">
        <v>213</v>
      </c>
      <c r="B35" s="6" t="s">
        <v>33</v>
      </c>
      <c r="C35" s="58" t="s">
        <v>9</v>
      </c>
      <c r="D35" s="59" t="s">
        <v>9</v>
      </c>
      <c r="E35" s="59" t="s">
        <v>9</v>
      </c>
      <c r="F35" s="59" t="s">
        <v>9</v>
      </c>
      <c r="G35" s="49" t="s">
        <v>9</v>
      </c>
      <c r="H35" s="34">
        <v>18106</v>
      </c>
      <c r="J35" s="1"/>
    </row>
    <row r="36" spans="1:10" ht="19.5">
      <c r="A36" s="57" t="s">
        <v>214</v>
      </c>
      <c r="B36" s="6" t="s">
        <v>36</v>
      </c>
      <c r="C36" s="58" t="s">
        <v>9</v>
      </c>
      <c r="D36" s="59" t="s">
        <v>9</v>
      </c>
      <c r="E36" s="59" t="s">
        <v>9</v>
      </c>
      <c r="F36" s="59" t="s">
        <v>9</v>
      </c>
      <c r="G36" s="49" t="s">
        <v>9</v>
      </c>
      <c r="H36" s="34">
        <v>19752</v>
      </c>
      <c r="J36" s="1"/>
    </row>
    <row r="37" spans="1:10" ht="19.5">
      <c r="A37" s="25" t="s">
        <v>215</v>
      </c>
      <c r="B37" s="6" t="s">
        <v>34</v>
      </c>
      <c r="C37" s="7" t="s">
        <v>5</v>
      </c>
      <c r="D37" s="8" t="s">
        <v>140</v>
      </c>
      <c r="E37" s="8" t="s">
        <v>141</v>
      </c>
      <c r="F37" s="59" t="s">
        <v>9</v>
      </c>
      <c r="G37" s="49" t="s">
        <v>9</v>
      </c>
      <c r="H37" s="34">
        <v>19983</v>
      </c>
      <c r="J37" s="1"/>
    </row>
    <row r="38" spans="1:10" ht="19.5">
      <c r="A38" s="25" t="s">
        <v>216</v>
      </c>
      <c r="B38" s="6" t="s">
        <v>42</v>
      </c>
      <c r="C38" s="7" t="s">
        <v>5</v>
      </c>
      <c r="D38" s="8" t="s">
        <v>140</v>
      </c>
      <c r="E38" s="8" t="s">
        <v>141</v>
      </c>
      <c r="F38" s="59" t="s">
        <v>9</v>
      </c>
      <c r="G38" s="49" t="s">
        <v>9</v>
      </c>
      <c r="H38" s="34">
        <v>17126</v>
      </c>
      <c r="J38" s="1"/>
    </row>
    <row r="39" spans="1:10" ht="19.5">
      <c r="A39" s="25" t="s">
        <v>74</v>
      </c>
      <c r="B39" s="6" t="s">
        <v>129</v>
      </c>
      <c r="C39" s="7" t="s">
        <v>5</v>
      </c>
      <c r="D39" s="8" t="s">
        <v>140</v>
      </c>
      <c r="E39" s="8" t="s">
        <v>141</v>
      </c>
      <c r="F39" s="59" t="s">
        <v>9</v>
      </c>
      <c r="G39" s="49" t="s">
        <v>9</v>
      </c>
      <c r="H39" s="34">
        <v>21916</v>
      </c>
      <c r="J39" s="1"/>
    </row>
    <row r="40" spans="1:10" ht="19.5">
      <c r="A40" s="25" t="s">
        <v>217</v>
      </c>
      <c r="B40" s="6" t="s">
        <v>34</v>
      </c>
      <c r="C40" s="7" t="s">
        <v>5</v>
      </c>
      <c r="D40" s="8" t="s">
        <v>140</v>
      </c>
      <c r="E40" s="8" t="s">
        <v>141</v>
      </c>
      <c r="F40" s="59" t="s">
        <v>9</v>
      </c>
      <c r="G40" s="49" t="s">
        <v>9</v>
      </c>
      <c r="H40" s="34">
        <v>16421</v>
      </c>
      <c r="J40" s="1"/>
    </row>
    <row r="41" spans="1:10" ht="19.5">
      <c r="A41" s="25" t="s">
        <v>39</v>
      </c>
      <c r="B41" s="6" t="s">
        <v>34</v>
      </c>
      <c r="C41" s="7" t="s">
        <v>5</v>
      </c>
      <c r="D41" s="8" t="s">
        <v>140</v>
      </c>
      <c r="E41" s="8" t="s">
        <v>141</v>
      </c>
      <c r="F41" s="59" t="s">
        <v>9</v>
      </c>
      <c r="G41" s="49" t="s">
        <v>9</v>
      </c>
      <c r="H41" s="34">
        <v>21614</v>
      </c>
      <c r="J41" s="1"/>
    </row>
    <row r="42" spans="1:10" ht="19.5">
      <c r="A42" s="25" t="s">
        <v>218</v>
      </c>
      <c r="B42" s="6" t="s">
        <v>40</v>
      </c>
      <c r="C42" s="7" t="s">
        <v>5</v>
      </c>
      <c r="D42" s="8" t="s">
        <v>140</v>
      </c>
      <c r="E42" s="8" t="s">
        <v>141</v>
      </c>
      <c r="F42" s="59" t="s">
        <v>9</v>
      </c>
      <c r="G42" s="49" t="s">
        <v>9</v>
      </c>
      <c r="H42" s="34">
        <v>19295</v>
      </c>
      <c r="J42" s="1"/>
    </row>
    <row r="43" spans="1:10" ht="19.5">
      <c r="A43" s="25" t="s">
        <v>219</v>
      </c>
      <c r="B43" s="6" t="s">
        <v>34</v>
      </c>
      <c r="C43" s="7" t="s">
        <v>5</v>
      </c>
      <c r="D43" s="8" t="s">
        <v>140</v>
      </c>
      <c r="E43" s="8" t="s">
        <v>141</v>
      </c>
      <c r="F43" s="59" t="s">
        <v>9</v>
      </c>
      <c r="G43" s="49" t="s">
        <v>9</v>
      </c>
      <c r="H43" s="34">
        <v>21010</v>
      </c>
      <c r="J43" s="1"/>
    </row>
    <row r="44" spans="1:10" ht="20.25" thickBot="1">
      <c r="A44" s="69" t="s">
        <v>220</v>
      </c>
      <c r="B44" s="70" t="s">
        <v>27</v>
      </c>
      <c r="C44" s="71" t="s">
        <v>5</v>
      </c>
      <c r="D44" s="72" t="s">
        <v>140</v>
      </c>
      <c r="E44" s="72" t="s">
        <v>141</v>
      </c>
      <c r="F44" s="74" t="s">
        <v>9</v>
      </c>
      <c r="G44" s="75" t="s">
        <v>9</v>
      </c>
      <c r="H44" s="73">
        <v>16764</v>
      </c>
      <c r="J44" s="1"/>
    </row>
    <row r="45" spans="1:10">
      <c r="C45" s="1"/>
      <c r="D45" s="1"/>
      <c r="E45" s="1"/>
      <c r="F45" s="1"/>
      <c r="G45" s="1"/>
      <c r="H45" s="32"/>
      <c r="J45" s="1"/>
    </row>
    <row r="46" spans="1:10">
      <c r="C46" s="1"/>
      <c r="D46" s="1"/>
      <c r="E46" s="1"/>
      <c r="F46" s="1"/>
      <c r="G46" s="1"/>
      <c r="H46" s="32"/>
      <c r="J46" s="1"/>
    </row>
    <row r="47" spans="1:10">
      <c r="C47" s="1"/>
      <c r="D47" s="1"/>
      <c r="E47" s="1"/>
      <c r="F47" s="1"/>
      <c r="G47" s="1"/>
      <c r="H47" s="32"/>
      <c r="J47" s="1"/>
    </row>
    <row r="48" spans="1:10">
      <c r="C48" s="1"/>
      <c r="D48" s="1"/>
      <c r="E48" s="1"/>
      <c r="F48" s="1"/>
      <c r="G48" s="1"/>
      <c r="H48" s="32"/>
      <c r="J48" s="1"/>
    </row>
    <row r="49" spans="3:10">
      <c r="C49" s="1"/>
      <c r="D49" s="1"/>
      <c r="E49" s="1"/>
      <c r="F49" s="1"/>
      <c r="G49" s="1"/>
      <c r="H49" s="32"/>
      <c r="J49" s="1"/>
    </row>
    <row r="50" spans="3:10">
      <c r="C50" s="1"/>
      <c r="D50" s="1"/>
      <c r="E50" s="1"/>
      <c r="F50" s="1"/>
      <c r="G50" s="1"/>
      <c r="H50" s="32"/>
      <c r="J50" s="1"/>
    </row>
    <row r="51" spans="3:10">
      <c r="C51" s="1"/>
      <c r="D51" s="1"/>
      <c r="E51" s="1"/>
      <c r="F51" s="1"/>
      <c r="G51" s="1"/>
      <c r="H51" s="32"/>
      <c r="J51" s="1"/>
    </row>
    <row r="52" spans="3:10">
      <c r="C52" s="1"/>
      <c r="D52" s="1"/>
      <c r="E52" s="1"/>
      <c r="F52" s="1"/>
      <c r="G52" s="1"/>
      <c r="H52" s="32"/>
      <c r="J52" s="1"/>
    </row>
    <row r="53" spans="3:10">
      <c r="C53" s="1"/>
      <c r="D53" s="1"/>
      <c r="E53" s="1"/>
      <c r="F53" s="1"/>
      <c r="G53" s="1"/>
      <c r="H53" s="32"/>
      <c r="J53" s="1"/>
    </row>
    <row r="54" spans="3:10">
      <c r="C54" s="1"/>
      <c r="D54" s="1"/>
      <c r="E54" s="1"/>
      <c r="F54" s="1"/>
      <c r="G54" s="1"/>
      <c r="H54" s="32"/>
      <c r="J54" s="1"/>
    </row>
    <row r="55" spans="3:10">
      <c r="C55" s="1"/>
      <c r="D55" s="1"/>
      <c r="E55" s="1"/>
      <c r="F55" s="1"/>
      <c r="G55" s="1"/>
      <c r="H55" s="32"/>
      <c r="J55" s="1"/>
    </row>
    <row r="56" spans="3:10">
      <c r="C56" s="1"/>
      <c r="D56" s="1"/>
      <c r="E56" s="1"/>
      <c r="F56" s="1"/>
      <c r="G56" s="1"/>
      <c r="H56" s="32"/>
      <c r="J56" s="1"/>
    </row>
    <row r="57" spans="3:10">
      <c r="C57" s="1"/>
      <c r="D57" s="1"/>
      <c r="E57" s="1"/>
      <c r="F57" s="1"/>
      <c r="G57" s="1"/>
      <c r="H57" s="32"/>
      <c r="J57" s="1"/>
    </row>
    <row r="58" spans="3:10">
      <c r="C58" s="1"/>
      <c r="D58" s="1"/>
      <c r="E58" s="1"/>
      <c r="F58" s="1"/>
      <c r="G58" s="1"/>
      <c r="H58" s="32"/>
      <c r="J58" s="1"/>
    </row>
    <row r="59" spans="3:10">
      <c r="C59" s="1"/>
      <c r="D59" s="1"/>
      <c r="E59" s="1"/>
      <c r="F59" s="1"/>
      <c r="G59" s="1"/>
      <c r="H59" s="32"/>
      <c r="J59" s="1"/>
    </row>
    <row r="60" spans="3:10">
      <c r="C60" s="1"/>
      <c r="D60" s="1"/>
      <c r="E60" s="1"/>
      <c r="F60" s="1"/>
      <c r="G60" s="1"/>
      <c r="H60" s="32"/>
      <c r="J60" s="1"/>
    </row>
    <row r="61" spans="3:10">
      <c r="C61" s="1"/>
      <c r="D61" s="1"/>
      <c r="E61" s="1"/>
      <c r="F61" s="1"/>
      <c r="G61" s="1"/>
      <c r="H61" s="32"/>
      <c r="J61" s="1"/>
    </row>
    <row r="62" spans="3:10">
      <c r="C62" s="1"/>
      <c r="D62" s="1"/>
      <c r="E62" s="1"/>
      <c r="F62" s="1"/>
      <c r="G62" s="1"/>
      <c r="H62" s="32"/>
      <c r="J62" s="1"/>
    </row>
    <row r="63" spans="3:10">
      <c r="C63" s="1"/>
      <c r="D63" s="1"/>
      <c r="E63" s="1"/>
      <c r="F63" s="1"/>
      <c r="G63" s="1"/>
      <c r="H63" s="32"/>
      <c r="J63" s="1"/>
    </row>
    <row r="64" spans="3:10">
      <c r="C64" s="1"/>
      <c r="D64" s="1"/>
      <c r="E64" s="1"/>
      <c r="F64" s="1"/>
      <c r="G64" s="1"/>
      <c r="H64" s="32"/>
      <c r="J64" s="1"/>
    </row>
    <row r="65" spans="3:10">
      <c r="C65" s="1"/>
      <c r="D65" s="1"/>
      <c r="E65" s="1"/>
      <c r="F65" s="1"/>
      <c r="G65" s="1"/>
      <c r="H65" s="32"/>
      <c r="J65" s="1"/>
    </row>
    <row r="66" spans="3:10">
      <c r="C66" s="1"/>
      <c r="D66" s="1"/>
      <c r="E66" s="1"/>
      <c r="F66" s="1"/>
      <c r="G66" s="1"/>
      <c r="H66" s="32"/>
      <c r="J66" s="1"/>
    </row>
    <row r="67" spans="3:10">
      <c r="C67" s="1"/>
      <c r="D67" s="1"/>
      <c r="E67" s="1"/>
      <c r="F67" s="1"/>
      <c r="G67" s="1"/>
      <c r="H67" s="32"/>
      <c r="J67" s="1"/>
    </row>
    <row r="68" spans="3:10">
      <c r="C68" s="1"/>
      <c r="D68" s="1"/>
      <c r="E68" s="1"/>
      <c r="F68" s="1"/>
      <c r="G68" s="1"/>
      <c r="H68" s="32"/>
      <c r="J68" s="1"/>
    </row>
    <row r="69" spans="3:10">
      <c r="C69" s="1"/>
      <c r="D69" s="1"/>
      <c r="E69" s="1"/>
      <c r="F69" s="1"/>
      <c r="G69" s="1"/>
      <c r="H69" s="32"/>
      <c r="J69" s="1"/>
    </row>
    <row r="70" spans="3:10">
      <c r="C70" s="1"/>
      <c r="D70" s="1"/>
      <c r="E70" s="1"/>
      <c r="F70" s="1"/>
      <c r="G70" s="1"/>
      <c r="H70" s="32"/>
      <c r="J70" s="1"/>
    </row>
    <row r="71" spans="3:10">
      <c r="C71" s="1"/>
      <c r="D71" s="1"/>
      <c r="E71" s="1"/>
      <c r="F71" s="1"/>
      <c r="G71" s="1"/>
      <c r="H71" s="32"/>
      <c r="J71" s="1"/>
    </row>
    <row r="72" spans="3:10">
      <c r="C72" s="1"/>
      <c r="D72" s="1"/>
      <c r="E72" s="1"/>
      <c r="F72" s="1"/>
      <c r="G72" s="1"/>
      <c r="H72" s="32"/>
      <c r="J72" s="1"/>
    </row>
    <row r="73" spans="3:10">
      <c r="C73" s="1"/>
      <c r="D73" s="1"/>
      <c r="E73" s="1"/>
      <c r="F73" s="1"/>
      <c r="G73" s="1"/>
      <c r="H73" s="32"/>
      <c r="J73" s="1"/>
    </row>
    <row r="74" spans="3:10">
      <c r="C74" s="1"/>
      <c r="D74" s="1"/>
      <c r="E74" s="1"/>
      <c r="F74" s="1"/>
      <c r="G74" s="1"/>
      <c r="H74" s="32"/>
      <c r="J74" s="1"/>
    </row>
    <row r="75" spans="3:10">
      <c r="C75" s="1"/>
      <c r="D75" s="1"/>
      <c r="E75" s="1"/>
      <c r="F75" s="1"/>
      <c r="G75" s="1"/>
      <c r="H75" s="32"/>
      <c r="J75" s="1"/>
    </row>
    <row r="76" spans="3:10">
      <c r="C76" s="1"/>
      <c r="D76" s="1"/>
      <c r="E76" s="1"/>
      <c r="F76" s="1"/>
      <c r="G76" s="1"/>
      <c r="H76" s="32"/>
      <c r="J76" s="1"/>
    </row>
    <row r="77" spans="3:10">
      <c r="C77" s="1"/>
      <c r="D77" s="1"/>
      <c r="E77" s="1"/>
      <c r="F77" s="1"/>
      <c r="G77" s="1"/>
      <c r="H77" s="32"/>
      <c r="J77" s="1"/>
    </row>
    <row r="78" spans="3:10">
      <c r="C78" s="1"/>
      <c r="D78" s="1"/>
      <c r="E78" s="1"/>
      <c r="F78" s="1"/>
      <c r="G78" s="1"/>
      <c r="H78" s="32"/>
      <c r="J78" s="1"/>
    </row>
    <row r="79" spans="3:10">
      <c r="C79" s="1"/>
      <c r="D79" s="1"/>
      <c r="E79" s="1"/>
      <c r="F79" s="1"/>
      <c r="G79" s="1"/>
      <c r="H79" s="32"/>
      <c r="J79" s="1"/>
    </row>
    <row r="80" spans="3:10">
      <c r="C80" s="1"/>
      <c r="D80" s="1"/>
      <c r="E80" s="1"/>
      <c r="F80" s="1"/>
      <c r="G80" s="1"/>
      <c r="H80" s="32"/>
      <c r="J80" s="1"/>
    </row>
    <row r="81" spans="3:10">
      <c r="C81" s="1"/>
      <c r="D81" s="1"/>
      <c r="E81" s="1"/>
      <c r="F81" s="1"/>
      <c r="G81" s="1"/>
      <c r="H81" s="32"/>
      <c r="J81" s="1"/>
    </row>
    <row r="82" spans="3:10">
      <c r="C82" s="1"/>
      <c r="D82" s="1"/>
      <c r="E82" s="1"/>
      <c r="F82" s="1"/>
      <c r="G82" s="1"/>
      <c r="H82" s="32"/>
      <c r="J82" s="1"/>
    </row>
    <row r="83" spans="3:10">
      <c r="C83" s="1"/>
      <c r="D83" s="1"/>
      <c r="E83" s="1"/>
      <c r="F83" s="1"/>
      <c r="G83" s="1"/>
      <c r="H83" s="32"/>
      <c r="J83" s="1"/>
    </row>
    <row r="84" spans="3:10">
      <c r="C84" s="1"/>
      <c r="D84" s="1"/>
      <c r="E84" s="1"/>
      <c r="F84" s="1"/>
      <c r="G84" s="1"/>
      <c r="H84" s="32"/>
      <c r="J84" s="1"/>
    </row>
    <row r="85" spans="3:10">
      <c r="C85" s="1"/>
      <c r="D85" s="1"/>
      <c r="E85" s="1"/>
      <c r="F85" s="1"/>
      <c r="G85" s="1"/>
      <c r="H85" s="32"/>
      <c r="J85" s="1"/>
    </row>
    <row r="86" spans="3:10">
      <c r="C86" s="1"/>
      <c r="D86" s="1"/>
      <c r="E86" s="1"/>
      <c r="F86" s="1"/>
      <c r="G86" s="1"/>
      <c r="H86" s="32"/>
      <c r="J86" s="1"/>
    </row>
    <row r="87" spans="3:10">
      <c r="C87" s="1"/>
      <c r="D87" s="1"/>
      <c r="E87" s="1"/>
      <c r="F87" s="1"/>
      <c r="G87" s="1"/>
      <c r="H87" s="32"/>
      <c r="J87" s="1"/>
    </row>
    <row r="88" spans="3:10">
      <c r="C88" s="1"/>
      <c r="D88" s="1"/>
      <c r="E88" s="1"/>
      <c r="F88" s="1"/>
      <c r="G88" s="1"/>
      <c r="H88" s="32"/>
      <c r="J88" s="1"/>
    </row>
    <row r="89" spans="3:10">
      <c r="C89" s="1"/>
      <c r="D89" s="1"/>
      <c r="E89" s="1"/>
      <c r="F89" s="1"/>
      <c r="G89" s="1"/>
      <c r="H89" s="32"/>
      <c r="J89" s="1"/>
    </row>
    <row r="90" spans="3:10">
      <c r="C90" s="1"/>
      <c r="D90" s="1"/>
      <c r="E90" s="1"/>
      <c r="F90" s="1"/>
      <c r="G90" s="1"/>
      <c r="H90" s="32"/>
      <c r="J90" s="1"/>
    </row>
    <row r="91" spans="3:10">
      <c r="C91" s="1"/>
      <c r="D91" s="1"/>
      <c r="E91" s="1"/>
      <c r="F91" s="1"/>
      <c r="G91" s="1"/>
      <c r="H91" s="32"/>
      <c r="J91" s="1"/>
    </row>
    <row r="92" spans="3:10">
      <c r="C92" s="1"/>
      <c r="D92" s="1"/>
      <c r="E92" s="1"/>
      <c r="F92" s="1"/>
      <c r="G92" s="1"/>
      <c r="H92" s="32"/>
      <c r="J92" s="1"/>
    </row>
    <row r="93" spans="3:10">
      <c r="C93" s="1"/>
      <c r="D93" s="1"/>
      <c r="E93" s="1"/>
      <c r="F93" s="1"/>
      <c r="G93" s="1"/>
      <c r="H93" s="32"/>
      <c r="J93" s="1"/>
    </row>
    <row r="94" spans="3:10">
      <c r="C94" s="1"/>
      <c r="D94" s="1"/>
      <c r="E94" s="1"/>
      <c r="F94" s="1"/>
      <c r="G94" s="1"/>
      <c r="H94" s="32"/>
      <c r="J94" s="1"/>
    </row>
    <row r="95" spans="3:10">
      <c r="C95" s="1"/>
      <c r="D95" s="1"/>
      <c r="E95" s="1"/>
      <c r="F95" s="1"/>
      <c r="G95" s="1"/>
      <c r="H95" s="32"/>
      <c r="J95" s="1"/>
    </row>
    <row r="96" spans="3:10">
      <c r="C96" s="1"/>
      <c r="D96" s="1"/>
      <c r="E96" s="1"/>
      <c r="F96" s="1"/>
      <c r="G96" s="1"/>
      <c r="H96" s="32"/>
      <c r="J96" s="1"/>
    </row>
    <row r="97" spans="3:10">
      <c r="C97" s="1"/>
      <c r="D97" s="1"/>
      <c r="E97" s="1"/>
      <c r="F97" s="1"/>
      <c r="G97" s="1"/>
      <c r="H97" s="32"/>
      <c r="J97" s="1"/>
    </row>
    <row r="98" spans="3:10">
      <c r="C98" s="1"/>
      <c r="D98" s="1"/>
      <c r="E98" s="1"/>
      <c r="F98" s="1"/>
      <c r="G98" s="1"/>
      <c r="H98" s="32"/>
      <c r="J98" s="1"/>
    </row>
    <row r="99" spans="3:10">
      <c r="C99" s="1"/>
      <c r="D99" s="1"/>
      <c r="E99" s="1"/>
      <c r="F99" s="1"/>
      <c r="G99" s="1"/>
      <c r="H99" s="32"/>
      <c r="J99" s="1"/>
    </row>
    <row r="100" spans="3:10">
      <c r="C100" s="1"/>
      <c r="D100" s="1"/>
      <c r="E100" s="1"/>
      <c r="F100" s="1"/>
      <c r="G100" s="1"/>
      <c r="H100" s="32"/>
      <c r="J100" s="1"/>
    </row>
    <row r="101" spans="3:10">
      <c r="C101" s="1"/>
      <c r="D101" s="1"/>
      <c r="E101" s="1"/>
      <c r="F101" s="1"/>
      <c r="G101" s="1"/>
      <c r="H101" s="32"/>
      <c r="J101" s="1"/>
    </row>
    <row r="102" spans="3:10">
      <c r="C102" s="1"/>
      <c r="D102" s="1"/>
      <c r="E102" s="1"/>
      <c r="F102" s="1"/>
      <c r="G102" s="1"/>
      <c r="H102" s="32"/>
      <c r="J102" s="1"/>
    </row>
    <row r="103" spans="3:10">
      <c r="C103" s="1"/>
      <c r="D103" s="1"/>
      <c r="E103" s="1"/>
      <c r="F103" s="1"/>
      <c r="G103" s="1"/>
      <c r="H103" s="32"/>
      <c r="J103" s="1"/>
    </row>
    <row r="104" spans="3:10">
      <c r="C104" s="1"/>
      <c r="D104" s="1"/>
      <c r="E104" s="1"/>
      <c r="F104" s="1"/>
      <c r="G104" s="1"/>
      <c r="H104" s="32"/>
      <c r="J104" s="1"/>
    </row>
    <row r="105" spans="3:10">
      <c r="C105" s="1"/>
      <c r="D105" s="1"/>
      <c r="E105" s="1"/>
      <c r="F105" s="1"/>
      <c r="G105" s="1"/>
      <c r="H105" s="32"/>
      <c r="J105" s="1"/>
    </row>
    <row r="106" spans="3:10">
      <c r="C106" s="1"/>
      <c r="D106" s="1"/>
      <c r="E106" s="1"/>
      <c r="F106" s="1"/>
      <c r="G106" s="1"/>
      <c r="H106" s="32"/>
      <c r="J106" s="1"/>
    </row>
    <row r="107" spans="3:10">
      <c r="C107" s="1"/>
      <c r="D107" s="1"/>
      <c r="E107" s="1"/>
      <c r="F107" s="1"/>
      <c r="G107" s="1"/>
      <c r="H107" s="32"/>
      <c r="J107" s="1"/>
    </row>
    <row r="108" spans="3:10">
      <c r="C108" s="1"/>
      <c r="D108" s="1"/>
      <c r="E108" s="1"/>
      <c r="F108" s="1"/>
      <c r="G108" s="1"/>
      <c r="H108" s="32"/>
      <c r="J108" s="1"/>
    </row>
    <row r="109" spans="3:10">
      <c r="C109" s="1"/>
      <c r="D109" s="1"/>
      <c r="E109" s="1"/>
      <c r="F109" s="1"/>
      <c r="G109" s="1"/>
      <c r="H109" s="32"/>
      <c r="J109" s="1"/>
    </row>
    <row r="110" spans="3:10">
      <c r="C110" s="1"/>
      <c r="D110" s="1"/>
      <c r="E110" s="1"/>
      <c r="F110" s="1"/>
      <c r="G110" s="1"/>
      <c r="H110" s="32"/>
      <c r="J110" s="1"/>
    </row>
    <row r="111" spans="3:10">
      <c r="C111" s="1"/>
      <c r="D111" s="1"/>
      <c r="E111" s="1"/>
      <c r="F111" s="1"/>
      <c r="G111" s="1"/>
      <c r="H111" s="32"/>
      <c r="J111" s="1"/>
    </row>
    <row r="112" spans="3:10">
      <c r="C112" s="1"/>
      <c r="D112" s="1"/>
      <c r="E112" s="1"/>
      <c r="F112" s="1"/>
      <c r="G112" s="1"/>
      <c r="H112" s="32"/>
      <c r="J112" s="1"/>
    </row>
    <row r="113" spans="3:10">
      <c r="C113" s="1"/>
      <c r="D113" s="1"/>
      <c r="E113" s="1"/>
      <c r="F113" s="1"/>
      <c r="G113" s="1"/>
      <c r="H113" s="32"/>
      <c r="J113" s="1"/>
    </row>
    <row r="114" spans="3:10">
      <c r="C114" s="1"/>
      <c r="D114" s="1"/>
      <c r="E114" s="1"/>
      <c r="F114" s="1"/>
      <c r="G114" s="1"/>
      <c r="H114" s="32"/>
      <c r="J114" s="1"/>
    </row>
    <row r="115" spans="3:10">
      <c r="C115" s="1"/>
      <c r="D115" s="1"/>
      <c r="E115" s="1"/>
      <c r="F115" s="1"/>
      <c r="G115" s="1"/>
      <c r="H115" s="32"/>
      <c r="J115" s="1"/>
    </row>
    <row r="116" spans="3:10">
      <c r="C116" s="1"/>
      <c r="D116" s="1"/>
      <c r="E116" s="1"/>
      <c r="F116" s="1"/>
      <c r="G116" s="1"/>
      <c r="H116" s="32"/>
      <c r="J116" s="1"/>
    </row>
    <row r="117" spans="3:10">
      <c r="C117" s="1"/>
      <c r="D117" s="1"/>
      <c r="E117" s="1"/>
      <c r="F117" s="1"/>
      <c r="G117" s="1"/>
      <c r="H117" s="32"/>
      <c r="J117" s="1"/>
    </row>
    <row r="118" spans="3:10">
      <c r="C118" s="1"/>
      <c r="D118" s="1"/>
      <c r="E118" s="1"/>
      <c r="F118" s="1"/>
      <c r="G118" s="1"/>
      <c r="H118" s="32"/>
      <c r="J118" s="1"/>
    </row>
    <row r="119" spans="3:10">
      <c r="C119" s="1"/>
      <c r="D119" s="1"/>
      <c r="E119" s="1"/>
      <c r="F119" s="1"/>
      <c r="G119" s="1"/>
      <c r="H119" s="32"/>
      <c r="J119" s="1"/>
    </row>
    <row r="120" spans="3:10">
      <c r="C120" s="1"/>
      <c r="D120" s="1"/>
      <c r="E120" s="1"/>
      <c r="F120" s="1"/>
      <c r="G120" s="1"/>
      <c r="H120" s="32"/>
      <c r="J120" s="1"/>
    </row>
    <row r="121" spans="3:10">
      <c r="C121" s="1"/>
      <c r="D121" s="1"/>
      <c r="E121" s="1"/>
      <c r="F121" s="1"/>
      <c r="G121" s="1"/>
      <c r="H121" s="32"/>
      <c r="J121" s="1"/>
    </row>
    <row r="122" spans="3:10">
      <c r="C122" s="1"/>
      <c r="D122" s="1"/>
      <c r="E122" s="1"/>
      <c r="F122" s="1"/>
      <c r="G122" s="1"/>
      <c r="H122" s="32"/>
      <c r="J122" s="1"/>
    </row>
    <row r="123" spans="3:10">
      <c r="C123" s="1"/>
      <c r="D123" s="1"/>
      <c r="E123" s="1"/>
      <c r="F123" s="1"/>
      <c r="G123" s="1"/>
      <c r="H123" s="32"/>
      <c r="J123" s="1"/>
    </row>
    <row r="124" spans="3:10">
      <c r="C124" s="1"/>
      <c r="D124" s="1"/>
      <c r="E124" s="1"/>
      <c r="F124" s="1"/>
      <c r="G124" s="1"/>
      <c r="H124" s="32"/>
      <c r="J124" s="1"/>
    </row>
    <row r="125" spans="3:10">
      <c r="C125" s="1"/>
      <c r="D125" s="1"/>
      <c r="E125" s="1"/>
      <c r="F125" s="1"/>
      <c r="G125" s="1"/>
      <c r="H125" s="32"/>
      <c r="J125" s="1"/>
    </row>
    <row r="126" spans="3:10">
      <c r="C126" s="1"/>
      <c r="D126" s="1"/>
      <c r="E126" s="1"/>
      <c r="F126" s="1"/>
      <c r="G126" s="1"/>
      <c r="H126" s="32"/>
      <c r="J126" s="1"/>
    </row>
    <row r="127" spans="3:10">
      <c r="C127" s="1"/>
      <c r="D127" s="1"/>
      <c r="E127" s="1"/>
      <c r="F127" s="1"/>
      <c r="G127" s="1"/>
      <c r="H127" s="32"/>
      <c r="J127" s="1"/>
    </row>
    <row r="128" spans="3:10">
      <c r="C128" s="1"/>
      <c r="D128" s="1"/>
      <c r="E128" s="1"/>
      <c r="F128" s="1"/>
      <c r="G128" s="1"/>
      <c r="H128" s="32"/>
      <c r="J128" s="1"/>
    </row>
    <row r="129" spans="3:10">
      <c r="C129" s="1"/>
      <c r="D129" s="1"/>
      <c r="E129" s="1"/>
      <c r="F129" s="1"/>
      <c r="G129" s="1"/>
      <c r="H129" s="32"/>
      <c r="J129" s="1"/>
    </row>
    <row r="130" spans="3:10">
      <c r="C130" s="1"/>
      <c r="D130" s="1"/>
      <c r="E130" s="1"/>
      <c r="F130" s="1"/>
      <c r="G130" s="1"/>
      <c r="H130" s="32"/>
      <c r="J130" s="1"/>
    </row>
    <row r="131" spans="3:10">
      <c r="C131" s="1"/>
      <c r="D131" s="1"/>
      <c r="E131" s="1"/>
      <c r="F131" s="1"/>
      <c r="G131" s="1"/>
      <c r="H131" s="32"/>
      <c r="J131" s="1"/>
    </row>
    <row r="132" spans="3:10">
      <c r="C132" s="1"/>
      <c r="D132" s="1"/>
      <c r="E132" s="1"/>
      <c r="F132" s="1"/>
      <c r="G132" s="1"/>
      <c r="H132" s="32"/>
      <c r="J132" s="1"/>
    </row>
    <row r="133" spans="3:10">
      <c r="C133" s="1"/>
      <c r="D133" s="1"/>
      <c r="E133" s="1"/>
      <c r="F133" s="1"/>
      <c r="G133" s="1"/>
      <c r="H133" s="32"/>
      <c r="J133" s="1"/>
    </row>
    <row r="134" spans="3:10">
      <c r="C134" s="1"/>
      <c r="D134" s="1"/>
      <c r="E134" s="1"/>
      <c r="F134" s="1"/>
      <c r="G134" s="1"/>
      <c r="H134" s="32"/>
      <c r="J134" s="1"/>
    </row>
    <row r="135" spans="3:10">
      <c r="C135" s="1"/>
      <c r="D135" s="1"/>
      <c r="E135" s="1"/>
      <c r="F135" s="1"/>
      <c r="G135" s="1"/>
      <c r="H135" s="32"/>
      <c r="J135" s="1"/>
    </row>
    <row r="136" spans="3:10">
      <c r="C136" s="1"/>
      <c r="D136" s="1"/>
      <c r="E136" s="1"/>
      <c r="F136" s="1"/>
      <c r="G136" s="1"/>
      <c r="H136" s="32"/>
      <c r="J136" s="1"/>
    </row>
    <row r="137" spans="3:10">
      <c r="C137" s="1"/>
      <c r="D137" s="1"/>
      <c r="E137" s="1"/>
      <c r="F137" s="1"/>
      <c r="G137" s="1"/>
      <c r="H137" s="32"/>
      <c r="J137" s="1"/>
    </row>
    <row r="138" spans="3:10">
      <c r="C138" s="1"/>
      <c r="D138" s="1"/>
      <c r="E138" s="1"/>
      <c r="F138" s="1"/>
      <c r="G138" s="1"/>
      <c r="H138" s="32"/>
      <c r="J138" s="1"/>
    </row>
    <row r="139" spans="3:10">
      <c r="C139" s="1"/>
      <c r="D139" s="1"/>
      <c r="E139" s="1"/>
      <c r="F139" s="1"/>
      <c r="G139" s="1"/>
      <c r="H139" s="32"/>
      <c r="J139" s="1"/>
    </row>
    <row r="140" spans="3:10">
      <c r="C140" s="1"/>
      <c r="D140" s="1"/>
      <c r="E140" s="1"/>
      <c r="F140" s="1"/>
      <c r="G140" s="1"/>
      <c r="H140" s="32"/>
      <c r="J140" s="1"/>
    </row>
    <row r="141" spans="3:10">
      <c r="C141" s="1"/>
      <c r="D141" s="1"/>
      <c r="E141" s="1"/>
      <c r="F141" s="1"/>
      <c r="G141" s="1"/>
      <c r="H141" s="32"/>
      <c r="J141" s="1"/>
    </row>
    <row r="142" spans="3:10">
      <c r="C142" s="1"/>
      <c r="D142" s="1"/>
      <c r="E142" s="1"/>
      <c r="F142" s="1"/>
      <c r="G142" s="1"/>
      <c r="H142" s="32"/>
      <c r="J142" s="1"/>
    </row>
    <row r="143" spans="3:10">
      <c r="C143" s="1"/>
      <c r="D143" s="1"/>
      <c r="E143" s="1"/>
      <c r="F143" s="1"/>
      <c r="G143" s="1"/>
      <c r="H143" s="32"/>
      <c r="J143" s="1"/>
    </row>
    <row r="144" spans="3:10">
      <c r="C144" s="1"/>
      <c r="D144" s="1"/>
      <c r="E144" s="1"/>
      <c r="F144" s="1"/>
      <c r="G144" s="1"/>
      <c r="H144" s="32"/>
      <c r="J144" s="1"/>
    </row>
    <row r="145" spans="3:10">
      <c r="C145" s="1"/>
      <c r="D145" s="1"/>
      <c r="E145" s="1"/>
      <c r="F145" s="1"/>
      <c r="G145" s="1"/>
      <c r="H145" s="32"/>
      <c r="J145" s="1"/>
    </row>
    <row r="146" spans="3:10">
      <c r="C146" s="1"/>
      <c r="D146" s="1"/>
      <c r="E146" s="1"/>
      <c r="F146" s="1"/>
      <c r="G146" s="1"/>
      <c r="H146" s="32"/>
      <c r="J146" s="1"/>
    </row>
    <row r="147" spans="3:10">
      <c r="C147" s="1"/>
      <c r="D147" s="1"/>
      <c r="E147" s="1"/>
      <c r="F147" s="1"/>
      <c r="G147" s="1"/>
      <c r="H147" s="32"/>
      <c r="J147" s="1"/>
    </row>
    <row r="148" spans="3:10">
      <c r="C148" s="1"/>
      <c r="D148" s="1"/>
      <c r="E148" s="1"/>
      <c r="F148" s="1"/>
      <c r="G148" s="1"/>
      <c r="H148" s="32"/>
      <c r="J148" s="1"/>
    </row>
    <row r="149" spans="3:10">
      <c r="C149" s="1"/>
      <c r="D149" s="1"/>
      <c r="E149" s="1"/>
      <c r="F149" s="1"/>
      <c r="G149" s="1"/>
      <c r="H149" s="32"/>
      <c r="J149" s="1"/>
    </row>
  </sheetData>
  <sortState ref="A10:I44">
    <sortCondition ref="F10:F44"/>
    <sortCondition ref="E10:E44"/>
    <sortCondition ref="D10:D44"/>
  </sortState>
  <mergeCells count="8">
    <mergeCell ref="A8:G8"/>
    <mergeCell ref="A6:G6"/>
    <mergeCell ref="A1:G1"/>
    <mergeCell ref="A2:G2"/>
    <mergeCell ref="A4:G4"/>
    <mergeCell ref="A5:G5"/>
    <mergeCell ref="A3:G3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27"/>
  <sheetViews>
    <sheetView zoomScale="70" zoomScaleNormal="70" workbookViewId="0">
      <selection sqref="A1:G1"/>
    </sheetView>
  </sheetViews>
  <sheetFormatPr baseColWidth="10" defaultRowHeight="18.75"/>
  <cols>
    <col min="1" max="1" width="35.5703125" style="1" customWidth="1"/>
    <col min="2" max="2" width="8.85546875" style="1" customWidth="1"/>
    <col min="3" max="7" width="6.7109375" style="2" customWidth="1"/>
    <col min="8" max="8" width="12.85546875" style="1" customWidth="1"/>
    <col min="9" max="10" width="11.42578125" style="1" customWidth="1"/>
    <col min="11" max="16384" width="11.42578125" style="1"/>
  </cols>
  <sheetData>
    <row r="1" spans="1:10" ht="30.75">
      <c r="A1" s="97" t="s">
        <v>7</v>
      </c>
      <c r="B1" s="97"/>
      <c r="C1" s="97"/>
      <c r="D1" s="97"/>
      <c r="E1" s="97"/>
      <c r="F1" s="97"/>
      <c r="G1" s="97"/>
    </row>
    <row r="2" spans="1:10" ht="30.75">
      <c r="A2" s="97" t="s">
        <v>8</v>
      </c>
      <c r="B2" s="97"/>
      <c r="C2" s="97"/>
      <c r="D2" s="97"/>
      <c r="E2" s="97"/>
      <c r="F2" s="97"/>
      <c r="G2" s="97"/>
    </row>
    <row r="3" spans="1:10" ht="25.5">
      <c r="A3" s="100" t="str">
        <f>'MID AMATEUR'!A3:G3</f>
        <v>VILLA GESELL</v>
      </c>
      <c r="B3" s="100"/>
      <c r="C3" s="100"/>
      <c r="D3" s="100"/>
      <c r="E3" s="100"/>
      <c r="F3" s="100"/>
      <c r="G3" s="100"/>
    </row>
    <row r="4" spans="1:10" ht="25.5">
      <c r="A4" s="100" t="str">
        <f>'SUPER SENIOR'!A4:G4</f>
        <v>GOLF CLUB</v>
      </c>
      <c r="B4" s="100"/>
      <c r="C4" s="100"/>
      <c r="D4" s="100"/>
      <c r="E4" s="100"/>
      <c r="F4" s="100"/>
      <c r="G4" s="100"/>
    </row>
    <row r="5" spans="1:10" ht="20.25">
      <c r="A5" s="98" t="str">
        <f>'MID AMATEUR'!A5:G5</f>
        <v>1° FECHA DE MAYORES</v>
      </c>
      <c r="B5" s="98"/>
      <c r="C5" s="98"/>
      <c r="D5" s="98"/>
      <c r="E5" s="98"/>
      <c r="F5" s="98"/>
      <c r="G5" s="98"/>
    </row>
    <row r="6" spans="1:10" ht="19.5">
      <c r="A6" s="99" t="s">
        <v>6</v>
      </c>
      <c r="B6" s="99"/>
      <c r="C6" s="99"/>
      <c r="D6" s="99"/>
      <c r="E6" s="99"/>
      <c r="F6" s="99"/>
      <c r="G6" s="99"/>
    </row>
    <row r="7" spans="1:10" ht="20.25" thickBot="1">
      <c r="A7" s="105" t="str">
        <f>'MID AMATEUR'!A7:E7</f>
        <v>DOMINGO 21 DE MARZO DE 2021</v>
      </c>
      <c r="B7" s="105"/>
      <c r="C7" s="105"/>
      <c r="D7" s="105"/>
      <c r="E7" s="105"/>
      <c r="F7" s="105"/>
      <c r="G7" s="105"/>
      <c r="H7" s="22"/>
    </row>
    <row r="8" spans="1:10" ht="20.25" thickBot="1">
      <c r="A8" s="94" t="s">
        <v>55</v>
      </c>
      <c r="B8" s="95"/>
      <c r="C8" s="95"/>
      <c r="D8" s="95"/>
      <c r="E8" s="95"/>
      <c r="F8" s="95"/>
      <c r="G8" s="96"/>
    </row>
    <row r="9" spans="1:10" s="3" customFormat="1" ht="20.25" thickBot="1">
      <c r="A9" s="4" t="s">
        <v>11</v>
      </c>
      <c r="B9" s="5" t="s">
        <v>10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28" t="s">
        <v>15</v>
      </c>
      <c r="I9" s="48"/>
      <c r="J9" s="23" t="s">
        <v>16</v>
      </c>
    </row>
    <row r="10" spans="1:10" ht="19.5">
      <c r="A10" s="25" t="s">
        <v>50</v>
      </c>
      <c r="B10" s="6" t="s">
        <v>25</v>
      </c>
      <c r="C10" s="7">
        <v>7</v>
      </c>
      <c r="D10" s="8">
        <v>41</v>
      </c>
      <c r="E10" s="8">
        <v>42</v>
      </c>
      <c r="F10" s="8">
        <f t="shared" ref="F10:F17" si="0">SUM(D10+E10)</f>
        <v>83</v>
      </c>
      <c r="G10" s="38">
        <f t="shared" ref="G10:G17" si="1">(F10-C10)</f>
        <v>76</v>
      </c>
      <c r="H10" s="34">
        <v>25055</v>
      </c>
      <c r="J10" s="24">
        <f t="shared" ref="J10:J17" si="2">(E10-C10*0.5)</f>
        <v>38.5</v>
      </c>
    </row>
    <row r="11" spans="1:10" ht="19.5">
      <c r="A11" s="25" t="s">
        <v>45</v>
      </c>
      <c r="B11" s="6" t="s">
        <v>25</v>
      </c>
      <c r="C11" s="7">
        <v>5</v>
      </c>
      <c r="D11" s="8">
        <v>38</v>
      </c>
      <c r="E11" s="8">
        <v>43</v>
      </c>
      <c r="F11" s="8">
        <f t="shared" si="0"/>
        <v>81</v>
      </c>
      <c r="G11" s="38">
        <f t="shared" si="1"/>
        <v>76</v>
      </c>
      <c r="H11" s="34">
        <v>25494</v>
      </c>
      <c r="J11" s="24">
        <f t="shared" si="2"/>
        <v>40.5</v>
      </c>
    </row>
    <row r="12" spans="1:10" ht="19.5">
      <c r="A12" s="25" t="s">
        <v>43</v>
      </c>
      <c r="B12" s="6" t="s">
        <v>25</v>
      </c>
      <c r="C12" s="7">
        <v>0</v>
      </c>
      <c r="D12" s="8">
        <v>39</v>
      </c>
      <c r="E12" s="8">
        <v>39</v>
      </c>
      <c r="F12" s="8">
        <f t="shared" si="0"/>
        <v>78</v>
      </c>
      <c r="G12" s="38">
        <f t="shared" si="1"/>
        <v>78</v>
      </c>
      <c r="H12" s="34">
        <v>25922</v>
      </c>
      <c r="J12" s="24">
        <f t="shared" si="2"/>
        <v>39</v>
      </c>
    </row>
    <row r="13" spans="1:10" ht="19.5">
      <c r="A13" s="25" t="s">
        <v>44</v>
      </c>
      <c r="B13" s="6" t="s">
        <v>25</v>
      </c>
      <c r="C13" s="7">
        <v>0</v>
      </c>
      <c r="D13" s="8">
        <v>42</v>
      </c>
      <c r="E13" s="8">
        <v>38</v>
      </c>
      <c r="F13" s="8">
        <f t="shared" si="0"/>
        <v>80</v>
      </c>
      <c r="G13" s="38">
        <f t="shared" si="1"/>
        <v>80</v>
      </c>
      <c r="H13" s="34">
        <v>33060</v>
      </c>
      <c r="J13" s="24">
        <f t="shared" si="2"/>
        <v>38</v>
      </c>
    </row>
    <row r="14" spans="1:10" ht="19.5">
      <c r="A14" s="25" t="s">
        <v>124</v>
      </c>
      <c r="B14" s="6" t="s">
        <v>34</v>
      </c>
      <c r="C14" s="7">
        <v>30</v>
      </c>
      <c r="D14" s="8">
        <v>58</v>
      </c>
      <c r="E14" s="8">
        <v>52</v>
      </c>
      <c r="F14" s="8">
        <f t="shared" si="0"/>
        <v>110</v>
      </c>
      <c r="G14" s="38">
        <f t="shared" si="1"/>
        <v>80</v>
      </c>
      <c r="H14" s="34">
        <v>31051</v>
      </c>
      <c r="J14" s="24">
        <f t="shared" si="2"/>
        <v>37</v>
      </c>
    </row>
    <row r="15" spans="1:10" ht="19.5">
      <c r="A15" s="25" t="s">
        <v>221</v>
      </c>
      <c r="B15" s="6" t="s">
        <v>27</v>
      </c>
      <c r="C15" s="7">
        <v>33</v>
      </c>
      <c r="D15" s="8">
        <v>59</v>
      </c>
      <c r="E15" s="8">
        <v>55</v>
      </c>
      <c r="F15" s="8">
        <f t="shared" si="0"/>
        <v>114</v>
      </c>
      <c r="G15" s="38">
        <f t="shared" si="1"/>
        <v>81</v>
      </c>
      <c r="H15" s="34">
        <v>20173</v>
      </c>
      <c r="J15" s="24">
        <f t="shared" si="2"/>
        <v>38.5</v>
      </c>
    </row>
    <row r="16" spans="1:10" ht="19.5">
      <c r="A16" s="25" t="s">
        <v>120</v>
      </c>
      <c r="B16" s="6" t="s">
        <v>33</v>
      </c>
      <c r="C16" s="7">
        <v>14</v>
      </c>
      <c r="D16" s="8">
        <v>50</v>
      </c>
      <c r="E16" s="8">
        <v>51</v>
      </c>
      <c r="F16" s="8">
        <f t="shared" si="0"/>
        <v>101</v>
      </c>
      <c r="G16" s="38">
        <f t="shared" si="1"/>
        <v>87</v>
      </c>
      <c r="H16" s="34">
        <v>25038</v>
      </c>
      <c r="J16" s="24">
        <f t="shared" si="2"/>
        <v>44</v>
      </c>
    </row>
    <row r="17" spans="1:10" ht="20.25" thickBot="1">
      <c r="A17" s="69" t="s">
        <v>126</v>
      </c>
      <c r="B17" s="70" t="s">
        <v>34</v>
      </c>
      <c r="C17" s="71">
        <v>48</v>
      </c>
      <c r="D17" s="72">
        <v>67</v>
      </c>
      <c r="E17" s="72">
        <v>70</v>
      </c>
      <c r="F17" s="72">
        <f t="shared" si="0"/>
        <v>137</v>
      </c>
      <c r="G17" s="85">
        <f t="shared" si="1"/>
        <v>89</v>
      </c>
      <c r="H17" s="73">
        <v>25653</v>
      </c>
      <c r="J17" s="24">
        <f t="shared" si="2"/>
        <v>46</v>
      </c>
    </row>
    <row r="18" spans="1:10">
      <c r="H18" s="32"/>
      <c r="J18" s="2"/>
    </row>
    <row r="19" spans="1:10">
      <c r="H19" s="32"/>
      <c r="J19" s="2"/>
    </row>
    <row r="20" spans="1:10">
      <c r="H20" s="32"/>
      <c r="J20" s="2"/>
    </row>
    <row r="21" spans="1:10">
      <c r="H21" s="32"/>
      <c r="J21" s="2"/>
    </row>
    <row r="22" spans="1:10">
      <c r="H22" s="32"/>
      <c r="J22" s="2"/>
    </row>
    <row r="23" spans="1:10">
      <c r="H23" s="32"/>
      <c r="J23" s="2"/>
    </row>
    <row r="24" spans="1:10">
      <c r="H24" s="32"/>
      <c r="J24" s="2"/>
    </row>
    <row r="25" spans="1:10">
      <c r="H25" s="32"/>
      <c r="J25" s="2"/>
    </row>
    <row r="26" spans="1:10">
      <c r="H26" s="32"/>
      <c r="J26" s="2"/>
    </row>
    <row r="27" spans="1:10">
      <c r="H27" s="32"/>
      <c r="J27" s="2"/>
    </row>
    <row r="28" spans="1:10">
      <c r="H28" s="32"/>
      <c r="J28" s="2"/>
    </row>
    <row r="29" spans="1:10">
      <c r="H29" s="32"/>
      <c r="J29" s="2"/>
    </row>
    <row r="30" spans="1:10">
      <c r="H30" s="32"/>
      <c r="J30" s="2"/>
    </row>
    <row r="31" spans="1:10">
      <c r="H31" s="32"/>
      <c r="J31" s="2"/>
    </row>
    <row r="32" spans="1:10">
      <c r="H32" s="32"/>
      <c r="J32" s="2"/>
    </row>
    <row r="33" spans="8:10">
      <c r="H33" s="32"/>
      <c r="J33" s="2"/>
    </row>
    <row r="34" spans="8:10">
      <c r="H34" s="32"/>
      <c r="J34" s="2"/>
    </row>
    <row r="35" spans="8:10">
      <c r="H35" s="32"/>
      <c r="J35" s="2"/>
    </row>
    <row r="36" spans="8:10">
      <c r="H36" s="32"/>
      <c r="J36" s="2"/>
    </row>
    <row r="37" spans="8:10">
      <c r="H37" s="32"/>
      <c r="J37" s="2"/>
    </row>
    <row r="38" spans="8:10">
      <c r="H38" s="32"/>
      <c r="J38" s="2"/>
    </row>
    <row r="39" spans="8:10">
      <c r="H39" s="32"/>
      <c r="J39" s="2"/>
    </row>
    <row r="40" spans="8:10">
      <c r="H40" s="32"/>
      <c r="J40" s="2"/>
    </row>
    <row r="41" spans="8:10">
      <c r="H41" s="32"/>
      <c r="J41" s="2"/>
    </row>
    <row r="42" spans="8:10">
      <c r="H42" s="32"/>
      <c r="J42" s="2"/>
    </row>
    <row r="43" spans="8:10">
      <c r="H43" s="32"/>
      <c r="J43" s="2"/>
    </row>
    <row r="44" spans="8:10">
      <c r="H44" s="32"/>
      <c r="J44" s="2"/>
    </row>
    <row r="45" spans="8:10">
      <c r="H45" s="32"/>
      <c r="J45" s="2"/>
    </row>
    <row r="46" spans="8:10">
      <c r="H46" s="32"/>
      <c r="J46" s="2"/>
    </row>
    <row r="47" spans="8:10">
      <c r="H47" s="32"/>
      <c r="J47" s="2"/>
    </row>
    <row r="48" spans="8:10">
      <c r="H48" s="32"/>
      <c r="J48" s="2"/>
    </row>
    <row r="49" spans="8:10">
      <c r="H49" s="32"/>
      <c r="J49" s="2"/>
    </row>
    <row r="50" spans="8:10">
      <c r="H50" s="32"/>
      <c r="J50" s="2"/>
    </row>
    <row r="51" spans="8:10">
      <c r="H51" s="32"/>
      <c r="J51" s="2"/>
    </row>
    <row r="52" spans="8:10">
      <c r="H52" s="32"/>
      <c r="J52" s="2"/>
    </row>
    <row r="53" spans="8:10">
      <c r="H53" s="32"/>
      <c r="J53" s="2"/>
    </row>
    <row r="54" spans="8:10">
      <c r="H54" s="32"/>
      <c r="J54" s="2"/>
    </row>
    <row r="55" spans="8:10">
      <c r="H55" s="32"/>
      <c r="J55" s="2"/>
    </row>
    <row r="56" spans="8:10">
      <c r="H56" s="32"/>
      <c r="J56" s="2"/>
    </row>
    <row r="57" spans="8:10">
      <c r="H57" s="32"/>
      <c r="J57" s="2"/>
    </row>
    <row r="58" spans="8:10">
      <c r="H58" s="32"/>
      <c r="J58" s="2"/>
    </row>
    <row r="59" spans="8:10">
      <c r="H59" s="32"/>
      <c r="J59" s="2"/>
    </row>
    <row r="60" spans="8:10">
      <c r="H60" s="32"/>
      <c r="J60" s="2"/>
    </row>
    <row r="61" spans="8:10">
      <c r="H61" s="32"/>
      <c r="J61" s="2"/>
    </row>
    <row r="62" spans="8:10">
      <c r="H62" s="32"/>
      <c r="J62" s="2"/>
    </row>
    <row r="63" spans="8:10">
      <c r="H63" s="32"/>
      <c r="J63" s="2"/>
    </row>
    <row r="64" spans="8:10">
      <c r="H64" s="32"/>
      <c r="J64" s="2"/>
    </row>
    <row r="65" spans="8:10">
      <c r="H65" s="32"/>
      <c r="J65" s="2"/>
    </row>
    <row r="66" spans="8:10">
      <c r="H66" s="32"/>
      <c r="J66" s="2"/>
    </row>
    <row r="67" spans="8:10">
      <c r="H67" s="32"/>
      <c r="J67" s="2"/>
    </row>
    <row r="68" spans="8:10">
      <c r="H68" s="32"/>
      <c r="J68" s="2"/>
    </row>
    <row r="69" spans="8:10">
      <c r="H69" s="32"/>
      <c r="J69" s="2"/>
    </row>
    <row r="70" spans="8:10">
      <c r="H70" s="32"/>
      <c r="J70" s="2"/>
    </row>
    <row r="71" spans="8:10">
      <c r="H71" s="32"/>
      <c r="J71" s="2"/>
    </row>
    <row r="72" spans="8:10">
      <c r="H72" s="32"/>
      <c r="J72" s="2"/>
    </row>
    <row r="73" spans="8:10">
      <c r="H73" s="32"/>
      <c r="J73" s="2"/>
    </row>
    <row r="74" spans="8:10">
      <c r="H74" s="32"/>
      <c r="J74" s="2"/>
    </row>
    <row r="75" spans="8:10">
      <c r="H75" s="32"/>
      <c r="J75" s="2"/>
    </row>
    <row r="76" spans="8:10">
      <c r="H76" s="32"/>
      <c r="J76" s="2"/>
    </row>
    <row r="77" spans="8:10">
      <c r="H77" s="32"/>
      <c r="J77" s="2"/>
    </row>
    <row r="78" spans="8:10">
      <c r="H78" s="32"/>
      <c r="J78" s="2"/>
    </row>
    <row r="79" spans="8:10">
      <c r="H79" s="32"/>
      <c r="J79" s="2"/>
    </row>
    <row r="80" spans="8:10">
      <c r="H80" s="32"/>
      <c r="J80" s="2"/>
    </row>
    <row r="81" spans="8:10">
      <c r="H81" s="32"/>
      <c r="J81" s="2"/>
    </row>
    <row r="82" spans="8:10">
      <c r="H82" s="32"/>
      <c r="J82" s="2"/>
    </row>
    <row r="83" spans="8:10">
      <c r="H83" s="32"/>
      <c r="J83" s="2"/>
    </row>
    <row r="84" spans="8:10">
      <c r="H84" s="32"/>
      <c r="J84" s="2"/>
    </row>
    <row r="85" spans="8:10">
      <c r="H85" s="32"/>
      <c r="J85" s="2"/>
    </row>
    <row r="86" spans="8:10">
      <c r="H86" s="32"/>
      <c r="J86" s="2"/>
    </row>
    <row r="87" spans="8:10">
      <c r="H87" s="32"/>
      <c r="J87" s="2"/>
    </row>
    <row r="88" spans="8:10">
      <c r="H88" s="32"/>
      <c r="J88" s="2"/>
    </row>
    <row r="89" spans="8:10">
      <c r="H89" s="32"/>
      <c r="J89" s="2"/>
    </row>
    <row r="90" spans="8:10">
      <c r="H90" s="32"/>
      <c r="J90" s="2"/>
    </row>
    <row r="91" spans="8:10">
      <c r="H91" s="32"/>
      <c r="J91" s="2"/>
    </row>
    <row r="92" spans="8:10">
      <c r="H92" s="32"/>
      <c r="J92" s="2"/>
    </row>
    <row r="93" spans="8:10">
      <c r="H93" s="32"/>
      <c r="J93" s="2"/>
    </row>
    <row r="94" spans="8:10">
      <c r="H94" s="32"/>
      <c r="J94" s="2"/>
    </row>
    <row r="95" spans="8:10">
      <c r="H95" s="32"/>
      <c r="J95" s="2"/>
    </row>
    <row r="96" spans="8:10">
      <c r="H96" s="32"/>
      <c r="J96" s="2"/>
    </row>
    <row r="97" spans="8:10">
      <c r="H97" s="32"/>
      <c r="J97" s="2"/>
    </row>
    <row r="98" spans="8:10">
      <c r="H98" s="32"/>
      <c r="J98" s="2"/>
    </row>
    <row r="99" spans="8:10">
      <c r="H99" s="32"/>
      <c r="J99" s="2"/>
    </row>
    <row r="100" spans="8:10">
      <c r="H100" s="32"/>
      <c r="J100" s="2"/>
    </row>
    <row r="101" spans="8:10">
      <c r="H101" s="32"/>
      <c r="J101" s="2"/>
    </row>
    <row r="102" spans="8:10">
      <c r="H102" s="32"/>
      <c r="J102" s="2"/>
    </row>
    <row r="103" spans="8:10">
      <c r="H103" s="32"/>
      <c r="J103" s="2"/>
    </row>
    <row r="104" spans="8:10">
      <c r="H104" s="32"/>
      <c r="J104" s="2"/>
    </row>
    <row r="105" spans="8:10">
      <c r="H105" s="32"/>
      <c r="J105" s="2"/>
    </row>
    <row r="106" spans="8:10">
      <c r="H106" s="32"/>
      <c r="J106" s="2"/>
    </row>
    <row r="107" spans="8:10">
      <c r="H107" s="32"/>
      <c r="J107" s="2"/>
    </row>
    <row r="108" spans="8:10">
      <c r="H108" s="32"/>
      <c r="J108" s="2"/>
    </row>
    <row r="109" spans="8:10">
      <c r="H109" s="32"/>
      <c r="J109" s="2"/>
    </row>
    <row r="110" spans="8:10">
      <c r="H110" s="32"/>
      <c r="J110" s="2"/>
    </row>
    <row r="111" spans="8:10">
      <c r="H111" s="32"/>
      <c r="J111" s="2"/>
    </row>
    <row r="112" spans="8:10">
      <c r="H112" s="32"/>
      <c r="J112" s="2"/>
    </row>
    <row r="113" spans="8:10">
      <c r="H113" s="32"/>
      <c r="J113" s="2"/>
    </row>
    <row r="114" spans="8:10">
      <c r="H114" s="32"/>
      <c r="J114" s="2"/>
    </row>
    <row r="115" spans="8:10">
      <c r="H115" s="32"/>
      <c r="J115" s="2"/>
    </row>
    <row r="116" spans="8:10">
      <c r="H116" s="32"/>
      <c r="J116" s="2"/>
    </row>
    <row r="117" spans="8:10">
      <c r="H117" s="32"/>
      <c r="J117" s="2"/>
    </row>
    <row r="118" spans="8:10">
      <c r="H118" s="32"/>
      <c r="J118" s="2"/>
    </row>
    <row r="119" spans="8:10">
      <c r="H119" s="32"/>
      <c r="J119" s="2"/>
    </row>
    <row r="120" spans="8:10">
      <c r="H120" s="32"/>
      <c r="J120" s="2"/>
    </row>
    <row r="121" spans="8:10">
      <c r="H121" s="32"/>
      <c r="J121" s="2"/>
    </row>
    <row r="122" spans="8:10">
      <c r="H122" s="32"/>
      <c r="J122" s="2"/>
    </row>
    <row r="123" spans="8:10">
      <c r="H123" s="32"/>
      <c r="J123" s="2"/>
    </row>
    <row r="124" spans="8:10">
      <c r="H124" s="32"/>
      <c r="J124" s="2"/>
    </row>
    <row r="125" spans="8:10">
      <c r="H125" s="32"/>
      <c r="J125" s="2"/>
    </row>
    <row r="126" spans="8:10">
      <c r="H126" s="32"/>
      <c r="J126" s="2"/>
    </row>
    <row r="127" spans="8:10">
      <c r="H127" s="32"/>
      <c r="J127" s="2"/>
    </row>
  </sheetData>
  <sortState ref="A10:H32">
    <sortCondition ref="G10:G32"/>
    <sortCondition ref="E10:E32"/>
    <sortCondition ref="D10:D32"/>
  </sortState>
  <mergeCells count="8">
    <mergeCell ref="A1:G1"/>
    <mergeCell ref="A3:G3"/>
    <mergeCell ref="A4:G4"/>
    <mergeCell ref="A5:G5"/>
    <mergeCell ref="A8:G8"/>
    <mergeCell ref="A6:G6"/>
    <mergeCell ref="A2:G2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135"/>
  <sheetViews>
    <sheetView zoomScale="70" zoomScaleNormal="70" workbookViewId="0"/>
  </sheetViews>
  <sheetFormatPr baseColWidth="10" defaultRowHeight="18.75"/>
  <cols>
    <col min="1" max="1" width="37.7109375" style="1" bestFit="1" customWidth="1"/>
    <col min="2" max="2" width="9.7109375" style="1" bestFit="1" customWidth="1"/>
    <col min="3" max="7" width="6.7109375" style="2" customWidth="1"/>
    <col min="8" max="8" width="17.85546875" style="1" customWidth="1"/>
    <col min="9" max="9" width="3.28515625" style="1" customWidth="1"/>
    <col min="10" max="10" width="12.85546875" style="1" bestFit="1" customWidth="1"/>
    <col min="11" max="15" width="11.42578125" style="22"/>
    <col min="16" max="16384" width="11.42578125" style="1"/>
  </cols>
  <sheetData>
    <row r="1" spans="1:256" ht="19.5">
      <c r="A1" s="57" t="s">
        <v>7</v>
      </c>
      <c r="B1" s="57"/>
      <c r="C1" s="57"/>
      <c r="D1" s="57"/>
      <c r="E1" s="57"/>
      <c r="F1" s="57"/>
      <c r="G1" s="57"/>
    </row>
    <row r="2" spans="1:256" ht="30.75">
      <c r="A2" s="97" t="s">
        <v>8</v>
      </c>
      <c r="B2" s="97"/>
      <c r="C2" s="97"/>
      <c r="D2" s="97"/>
      <c r="E2" s="97"/>
      <c r="F2" s="97"/>
      <c r="G2" s="97"/>
    </row>
    <row r="3" spans="1:256" ht="25.5">
      <c r="A3" s="100" t="str">
        <f>'MID AMATEUR'!A3:G3</f>
        <v>VILLA GESELL</v>
      </c>
      <c r="B3" s="100"/>
      <c r="C3" s="100"/>
      <c r="D3" s="100"/>
      <c r="E3" s="100"/>
      <c r="F3" s="100"/>
      <c r="G3" s="100"/>
    </row>
    <row r="4" spans="1:256" ht="25.5">
      <c r="A4" s="100" t="str">
        <f>'MID AMATEUR'!A4:G4</f>
        <v>GOLF CLUB</v>
      </c>
      <c r="B4" s="100"/>
      <c r="C4" s="100"/>
      <c r="D4" s="100"/>
      <c r="E4" s="100"/>
      <c r="F4" s="100"/>
      <c r="G4" s="100"/>
    </row>
    <row r="5" spans="1:256" ht="20.25">
      <c r="A5" s="98" t="str">
        <f>'MID AMATEUR'!A5:G5</f>
        <v>1° FECHA DE MAYORES</v>
      </c>
      <c r="B5" s="98"/>
      <c r="C5" s="98"/>
      <c r="D5" s="98"/>
      <c r="E5" s="98"/>
      <c r="F5" s="98"/>
      <c r="G5" s="98"/>
    </row>
    <row r="6" spans="1:256" ht="19.5">
      <c r="A6" s="99" t="s">
        <v>6</v>
      </c>
      <c r="B6" s="99"/>
      <c r="C6" s="99"/>
      <c r="D6" s="99"/>
      <c r="E6" s="99"/>
      <c r="F6" s="99"/>
      <c r="G6" s="99"/>
      <c r="J6" s="12">
        <v>43922</v>
      </c>
    </row>
    <row r="7" spans="1:256" ht="20.25" thickBot="1">
      <c r="A7" s="101" t="str">
        <f>'MID AMATEUR'!A7:E7</f>
        <v>DOMINGO 21 DE MARZO DE 2021</v>
      </c>
      <c r="B7" s="101"/>
      <c r="C7" s="101"/>
      <c r="D7" s="101"/>
      <c r="E7" s="101"/>
      <c r="F7" s="101"/>
      <c r="G7" s="101"/>
    </row>
    <row r="8" spans="1:256" ht="20.25" thickBot="1">
      <c r="A8" s="94" t="s">
        <v>14</v>
      </c>
      <c r="B8" s="95"/>
      <c r="C8" s="95"/>
      <c r="D8" s="95"/>
      <c r="E8" s="95"/>
      <c r="F8" s="95"/>
      <c r="G8" s="96"/>
    </row>
    <row r="9" spans="1:256" s="3" customFormat="1" ht="20.25" thickBot="1">
      <c r="A9" s="9" t="s">
        <v>0</v>
      </c>
      <c r="B9" s="10" t="s">
        <v>10</v>
      </c>
      <c r="C9" s="9" t="s">
        <v>1</v>
      </c>
      <c r="D9" s="9" t="s">
        <v>2</v>
      </c>
      <c r="E9" s="9" t="s">
        <v>3</v>
      </c>
      <c r="F9" s="9" t="s">
        <v>4</v>
      </c>
      <c r="G9" s="11" t="s">
        <v>9</v>
      </c>
      <c r="H9" s="9" t="s">
        <v>12</v>
      </c>
      <c r="J9" s="9" t="s">
        <v>13</v>
      </c>
      <c r="K9" s="22"/>
      <c r="L9" s="22"/>
      <c r="M9" s="22"/>
      <c r="N9" s="22"/>
      <c r="O9" s="22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19.5">
      <c r="A10" s="25" t="s">
        <v>104</v>
      </c>
      <c r="B10" s="6" t="s">
        <v>23</v>
      </c>
      <c r="C10" s="7">
        <v>-1</v>
      </c>
      <c r="D10" s="8">
        <v>35</v>
      </c>
      <c r="E10" s="8">
        <v>35</v>
      </c>
      <c r="F10" s="81">
        <f t="shared" ref="F10:F41" si="0">SUM(D10+E10)</f>
        <v>70</v>
      </c>
      <c r="G10" s="49" t="s">
        <v>9</v>
      </c>
      <c r="H10" s="34">
        <v>30469</v>
      </c>
      <c r="J10" s="36">
        <f xml:space="preserve"> DATEDIF(H10,$J$6,"y")</f>
        <v>36</v>
      </c>
      <c r="P10" s="22"/>
      <c r="Q10" s="22"/>
    </row>
    <row r="11" spans="1:256" ht="19.5">
      <c r="A11" s="25" t="s">
        <v>90</v>
      </c>
      <c r="B11" s="6" t="s">
        <v>29</v>
      </c>
      <c r="C11" s="7">
        <v>3</v>
      </c>
      <c r="D11" s="8">
        <v>37</v>
      </c>
      <c r="E11" s="8">
        <v>36</v>
      </c>
      <c r="F11" s="81">
        <f t="shared" si="0"/>
        <v>73</v>
      </c>
      <c r="G11" s="49" t="s">
        <v>9</v>
      </c>
      <c r="H11" s="34">
        <v>25939</v>
      </c>
      <c r="J11" s="36">
        <f xml:space="preserve"> DATEDIF(H11,$J$6,"y")</f>
        <v>49</v>
      </c>
      <c r="P11" s="22"/>
      <c r="Q11" s="22"/>
    </row>
    <row r="12" spans="1:256" ht="19.5">
      <c r="A12" s="25" t="s">
        <v>64</v>
      </c>
      <c r="B12" s="6" t="s">
        <v>34</v>
      </c>
      <c r="C12" s="7">
        <v>0</v>
      </c>
      <c r="D12" s="8">
        <v>37</v>
      </c>
      <c r="E12" s="8">
        <v>36</v>
      </c>
      <c r="F12" s="8">
        <f t="shared" si="0"/>
        <v>73</v>
      </c>
      <c r="G12" s="49" t="s">
        <v>9</v>
      </c>
      <c r="H12" s="34">
        <v>25144</v>
      </c>
      <c r="J12" s="36">
        <f t="shared" ref="J12:J75" si="1" xml:space="preserve"> DATEDIF(H12,$J$6,"y")</f>
        <v>51</v>
      </c>
      <c r="P12" s="22"/>
      <c r="Q12" s="22"/>
    </row>
    <row r="13" spans="1:256" ht="19.5">
      <c r="A13" s="25" t="s">
        <v>35</v>
      </c>
      <c r="B13" s="6" t="s">
        <v>33</v>
      </c>
      <c r="C13" s="7">
        <v>6</v>
      </c>
      <c r="D13" s="8">
        <v>36</v>
      </c>
      <c r="E13" s="8">
        <v>37</v>
      </c>
      <c r="F13" s="8">
        <f t="shared" si="0"/>
        <v>73</v>
      </c>
      <c r="G13" s="49" t="s">
        <v>9</v>
      </c>
      <c r="H13" s="34">
        <v>18709</v>
      </c>
      <c r="J13" s="36">
        <f t="shared" si="1"/>
        <v>69</v>
      </c>
      <c r="P13" s="22"/>
      <c r="Q13" s="22"/>
    </row>
    <row r="14" spans="1:256" ht="19.5">
      <c r="A14" s="25" t="s">
        <v>26</v>
      </c>
      <c r="B14" s="6" t="s">
        <v>27</v>
      </c>
      <c r="C14" s="7">
        <v>-1</v>
      </c>
      <c r="D14" s="8">
        <v>38</v>
      </c>
      <c r="E14" s="8">
        <v>36</v>
      </c>
      <c r="F14" s="8">
        <f t="shared" si="0"/>
        <v>74</v>
      </c>
      <c r="G14" s="49" t="s">
        <v>9</v>
      </c>
      <c r="H14" s="34">
        <v>27448</v>
      </c>
      <c r="J14" s="36">
        <f t="shared" si="1"/>
        <v>45</v>
      </c>
      <c r="P14" s="22"/>
      <c r="Q14" s="22"/>
    </row>
    <row r="15" spans="1:256" ht="19.5">
      <c r="A15" s="25" t="s">
        <v>62</v>
      </c>
      <c r="B15" s="6" t="s">
        <v>30</v>
      </c>
      <c r="C15" s="7">
        <v>0</v>
      </c>
      <c r="D15" s="8">
        <v>40</v>
      </c>
      <c r="E15" s="8">
        <v>35</v>
      </c>
      <c r="F15" s="8">
        <f t="shared" si="0"/>
        <v>75</v>
      </c>
      <c r="G15" s="49" t="s">
        <v>9</v>
      </c>
      <c r="H15" s="34">
        <v>34117</v>
      </c>
      <c r="J15" s="36">
        <f t="shared" si="1"/>
        <v>26</v>
      </c>
      <c r="P15" s="22"/>
      <c r="Q15" s="22"/>
    </row>
    <row r="16" spans="1:256" ht="19.5">
      <c r="A16" s="25" t="s">
        <v>170</v>
      </c>
      <c r="B16" s="6" t="s">
        <v>33</v>
      </c>
      <c r="C16" s="7">
        <v>6</v>
      </c>
      <c r="D16" s="8">
        <v>38</v>
      </c>
      <c r="E16" s="8">
        <v>37</v>
      </c>
      <c r="F16" s="8">
        <f t="shared" si="0"/>
        <v>75</v>
      </c>
      <c r="G16" s="49" t="s">
        <v>9</v>
      </c>
      <c r="H16" s="34">
        <v>26755</v>
      </c>
      <c r="J16" s="36">
        <f t="shared" si="1"/>
        <v>47</v>
      </c>
      <c r="P16" s="22"/>
      <c r="Q16" s="22"/>
    </row>
    <row r="17" spans="1:17" ht="19.5">
      <c r="A17" s="25" t="s">
        <v>31</v>
      </c>
      <c r="B17" s="6" t="s">
        <v>25</v>
      </c>
      <c r="C17" s="7">
        <v>-1</v>
      </c>
      <c r="D17" s="8">
        <v>37</v>
      </c>
      <c r="E17" s="8">
        <v>38</v>
      </c>
      <c r="F17" s="8">
        <f t="shared" si="0"/>
        <v>75</v>
      </c>
      <c r="G17" s="49" t="s">
        <v>9</v>
      </c>
      <c r="H17" s="34">
        <v>30234</v>
      </c>
      <c r="J17" s="36">
        <f t="shared" si="1"/>
        <v>37</v>
      </c>
      <c r="P17" s="22"/>
      <c r="Q17" s="22"/>
    </row>
    <row r="18" spans="1:17" ht="19.5">
      <c r="A18" s="25" t="s">
        <v>51</v>
      </c>
      <c r="B18" s="6" t="s">
        <v>33</v>
      </c>
      <c r="C18" s="7">
        <v>6</v>
      </c>
      <c r="D18" s="8">
        <v>37</v>
      </c>
      <c r="E18" s="8">
        <v>39</v>
      </c>
      <c r="F18" s="8">
        <f t="shared" si="0"/>
        <v>76</v>
      </c>
      <c r="G18" s="49" t="s">
        <v>9</v>
      </c>
      <c r="H18" s="34">
        <v>28020</v>
      </c>
      <c r="J18" s="36">
        <f t="shared" si="1"/>
        <v>43</v>
      </c>
      <c r="P18" s="22"/>
      <c r="Q18" s="22"/>
    </row>
    <row r="19" spans="1:17" ht="19.5">
      <c r="A19" s="25" t="s">
        <v>24</v>
      </c>
      <c r="B19" s="6" t="s">
        <v>25</v>
      </c>
      <c r="C19" s="7">
        <v>-3</v>
      </c>
      <c r="D19" s="8">
        <v>37</v>
      </c>
      <c r="E19" s="8">
        <v>39</v>
      </c>
      <c r="F19" s="8">
        <f t="shared" si="0"/>
        <v>76</v>
      </c>
      <c r="G19" s="49" t="s">
        <v>9</v>
      </c>
      <c r="H19" s="34">
        <v>26222</v>
      </c>
      <c r="J19" s="36">
        <f t="shared" si="1"/>
        <v>48</v>
      </c>
      <c r="P19" s="22"/>
      <c r="Q19" s="22"/>
    </row>
    <row r="20" spans="1:17" ht="19.5">
      <c r="A20" s="25" t="s">
        <v>99</v>
      </c>
      <c r="B20" s="6" t="s">
        <v>40</v>
      </c>
      <c r="C20" s="7">
        <v>3</v>
      </c>
      <c r="D20" s="8">
        <v>38</v>
      </c>
      <c r="E20" s="8">
        <v>39</v>
      </c>
      <c r="F20" s="8">
        <f t="shared" si="0"/>
        <v>77</v>
      </c>
      <c r="G20" s="49" t="s">
        <v>9</v>
      </c>
      <c r="H20" s="34">
        <v>33552</v>
      </c>
      <c r="J20" s="36">
        <f t="shared" si="1"/>
        <v>28</v>
      </c>
      <c r="P20" s="22"/>
      <c r="Q20" s="22"/>
    </row>
    <row r="21" spans="1:17" ht="19.5">
      <c r="A21" s="25" t="s">
        <v>115</v>
      </c>
      <c r="B21" s="6" t="s">
        <v>127</v>
      </c>
      <c r="C21" s="7">
        <v>-1</v>
      </c>
      <c r="D21" s="8">
        <v>44</v>
      </c>
      <c r="E21" s="8">
        <v>34</v>
      </c>
      <c r="F21" s="8">
        <f t="shared" si="0"/>
        <v>78</v>
      </c>
      <c r="G21" s="49" t="s">
        <v>9</v>
      </c>
      <c r="H21" s="34">
        <v>34095</v>
      </c>
      <c r="J21" s="36">
        <f t="shared" si="1"/>
        <v>26</v>
      </c>
      <c r="P21" s="22"/>
      <c r="Q21" s="22"/>
    </row>
    <row r="22" spans="1:17" ht="19.5">
      <c r="A22" s="25" t="s">
        <v>28</v>
      </c>
      <c r="B22" s="6" t="s">
        <v>29</v>
      </c>
      <c r="C22" s="7">
        <v>-2</v>
      </c>
      <c r="D22" s="8">
        <v>42</v>
      </c>
      <c r="E22" s="8">
        <v>36</v>
      </c>
      <c r="F22" s="8">
        <f t="shared" si="0"/>
        <v>78</v>
      </c>
      <c r="G22" s="49" t="s">
        <v>9</v>
      </c>
      <c r="H22" s="34">
        <v>26822</v>
      </c>
      <c r="J22" s="36">
        <f t="shared" si="1"/>
        <v>46</v>
      </c>
      <c r="P22" s="22"/>
      <c r="Q22" s="22"/>
    </row>
    <row r="23" spans="1:17" ht="19.5">
      <c r="A23" s="25" t="s">
        <v>72</v>
      </c>
      <c r="B23" s="6" t="s">
        <v>36</v>
      </c>
      <c r="C23" s="7">
        <v>5</v>
      </c>
      <c r="D23" s="8">
        <v>41</v>
      </c>
      <c r="E23" s="8">
        <v>37</v>
      </c>
      <c r="F23" s="8">
        <f t="shared" si="0"/>
        <v>78</v>
      </c>
      <c r="G23" s="49" t="s">
        <v>9</v>
      </c>
      <c r="H23" s="34">
        <v>28353</v>
      </c>
      <c r="J23" s="36">
        <f t="shared" si="1"/>
        <v>42</v>
      </c>
      <c r="P23" s="22"/>
      <c r="Q23" s="22"/>
    </row>
    <row r="24" spans="1:17" ht="19.5">
      <c r="A24" s="25" t="s">
        <v>164</v>
      </c>
      <c r="B24" s="6" t="s">
        <v>40</v>
      </c>
      <c r="C24" s="7">
        <v>6</v>
      </c>
      <c r="D24" s="8">
        <v>39</v>
      </c>
      <c r="E24" s="8">
        <v>39</v>
      </c>
      <c r="F24" s="8">
        <f t="shared" si="0"/>
        <v>78</v>
      </c>
      <c r="G24" s="49" t="s">
        <v>9</v>
      </c>
      <c r="H24" s="34">
        <v>33534</v>
      </c>
      <c r="J24" s="36">
        <f t="shared" si="1"/>
        <v>28</v>
      </c>
      <c r="P24" s="22"/>
      <c r="Q24" s="22"/>
    </row>
    <row r="25" spans="1:17" ht="19.5">
      <c r="A25" s="25" t="s">
        <v>89</v>
      </c>
      <c r="B25" s="6" t="s">
        <v>29</v>
      </c>
      <c r="C25" s="7">
        <v>3</v>
      </c>
      <c r="D25" s="8">
        <v>39</v>
      </c>
      <c r="E25" s="8">
        <v>39</v>
      </c>
      <c r="F25" s="8">
        <f t="shared" si="0"/>
        <v>78</v>
      </c>
      <c r="G25" s="49" t="s">
        <v>9</v>
      </c>
      <c r="H25" s="34">
        <v>28240</v>
      </c>
      <c r="J25" s="36">
        <f t="shared" si="1"/>
        <v>42</v>
      </c>
      <c r="P25" s="22"/>
      <c r="Q25" s="22"/>
    </row>
    <row r="26" spans="1:17" ht="19.5">
      <c r="A26" s="86" t="s">
        <v>43</v>
      </c>
      <c r="B26" s="6" t="s">
        <v>25</v>
      </c>
      <c r="C26" s="7">
        <v>0</v>
      </c>
      <c r="D26" s="8">
        <v>39</v>
      </c>
      <c r="E26" s="8">
        <v>39</v>
      </c>
      <c r="F26" s="8">
        <f t="shared" si="0"/>
        <v>78</v>
      </c>
      <c r="G26" s="49" t="s">
        <v>9</v>
      </c>
      <c r="H26" s="34">
        <v>25922</v>
      </c>
      <c r="J26" s="36">
        <f t="shared" si="1"/>
        <v>49</v>
      </c>
      <c r="P26" s="22"/>
      <c r="Q26" s="22"/>
    </row>
    <row r="27" spans="1:17" ht="19.5">
      <c r="A27" s="25" t="s">
        <v>66</v>
      </c>
      <c r="B27" s="6" t="s">
        <v>34</v>
      </c>
      <c r="C27" s="7">
        <v>7</v>
      </c>
      <c r="D27" s="8">
        <v>38</v>
      </c>
      <c r="E27" s="8">
        <v>40</v>
      </c>
      <c r="F27" s="8">
        <f t="shared" si="0"/>
        <v>78</v>
      </c>
      <c r="G27" s="49" t="s">
        <v>9</v>
      </c>
      <c r="H27" s="34">
        <v>30789</v>
      </c>
      <c r="J27" s="36">
        <f t="shared" si="1"/>
        <v>35</v>
      </c>
      <c r="P27" s="22"/>
      <c r="Q27" s="22"/>
    </row>
    <row r="28" spans="1:17" ht="19.5">
      <c r="A28" s="25" t="s">
        <v>68</v>
      </c>
      <c r="B28" s="6" t="s">
        <v>34</v>
      </c>
      <c r="C28" s="7">
        <v>7</v>
      </c>
      <c r="D28" s="8">
        <v>38</v>
      </c>
      <c r="E28" s="8">
        <v>40</v>
      </c>
      <c r="F28" s="8">
        <f t="shared" si="0"/>
        <v>78</v>
      </c>
      <c r="G28" s="49" t="s">
        <v>9</v>
      </c>
      <c r="H28" s="34">
        <v>29994</v>
      </c>
      <c r="J28" s="36">
        <f t="shared" si="1"/>
        <v>38</v>
      </c>
      <c r="P28" s="22"/>
      <c r="Q28" s="22"/>
    </row>
    <row r="29" spans="1:17" ht="19.5">
      <c r="A29" s="25" t="s">
        <v>70</v>
      </c>
      <c r="B29" s="6" t="s">
        <v>42</v>
      </c>
      <c r="C29" s="7">
        <v>4</v>
      </c>
      <c r="D29" s="8">
        <v>43</v>
      </c>
      <c r="E29" s="8">
        <v>36</v>
      </c>
      <c r="F29" s="8">
        <f t="shared" si="0"/>
        <v>79</v>
      </c>
      <c r="G29" s="49" t="s">
        <v>9</v>
      </c>
      <c r="H29" s="34">
        <v>32401</v>
      </c>
      <c r="J29" s="36">
        <f t="shared" si="1"/>
        <v>31</v>
      </c>
      <c r="P29" s="22"/>
      <c r="Q29" s="22"/>
    </row>
    <row r="30" spans="1:17" ht="19.5">
      <c r="A30" s="25" t="s">
        <v>110</v>
      </c>
      <c r="B30" s="6" t="s">
        <v>34</v>
      </c>
      <c r="C30" s="7">
        <v>3</v>
      </c>
      <c r="D30" s="8">
        <v>43</v>
      </c>
      <c r="E30" s="8">
        <v>36</v>
      </c>
      <c r="F30" s="8">
        <f t="shared" si="0"/>
        <v>79</v>
      </c>
      <c r="G30" s="49" t="s">
        <v>9</v>
      </c>
      <c r="H30" s="34">
        <v>31195</v>
      </c>
      <c r="J30" s="36">
        <f t="shared" si="1"/>
        <v>34</v>
      </c>
      <c r="P30" s="22"/>
      <c r="Q30" s="22"/>
    </row>
    <row r="31" spans="1:17" ht="19.5">
      <c r="A31" s="25" t="s">
        <v>179</v>
      </c>
      <c r="B31" s="6" t="s">
        <v>33</v>
      </c>
      <c r="C31" s="7">
        <v>10</v>
      </c>
      <c r="D31" s="8">
        <v>41</v>
      </c>
      <c r="E31" s="8">
        <v>38</v>
      </c>
      <c r="F31" s="8">
        <f t="shared" si="0"/>
        <v>79</v>
      </c>
      <c r="G31" s="49" t="s">
        <v>9</v>
      </c>
      <c r="H31" s="34">
        <v>28456</v>
      </c>
      <c r="J31" s="36">
        <f t="shared" si="1"/>
        <v>42</v>
      </c>
      <c r="P31" s="22"/>
      <c r="Q31" s="22"/>
    </row>
    <row r="32" spans="1:17" ht="19.5">
      <c r="A32" s="25" t="s">
        <v>75</v>
      </c>
      <c r="B32" s="6" t="s">
        <v>129</v>
      </c>
      <c r="C32" s="7">
        <v>-1</v>
      </c>
      <c r="D32" s="8">
        <v>40</v>
      </c>
      <c r="E32" s="8">
        <v>39</v>
      </c>
      <c r="F32" s="8">
        <f t="shared" si="0"/>
        <v>79</v>
      </c>
      <c r="G32" s="49" t="s">
        <v>9</v>
      </c>
      <c r="H32" s="34">
        <v>32333</v>
      </c>
      <c r="J32" s="36">
        <f t="shared" si="1"/>
        <v>31</v>
      </c>
      <c r="P32" s="22"/>
      <c r="Q32" s="22"/>
    </row>
    <row r="33" spans="1:17" ht="19.5">
      <c r="A33" s="25" t="s">
        <v>111</v>
      </c>
      <c r="B33" s="6" t="s">
        <v>34</v>
      </c>
      <c r="C33" s="7">
        <v>9</v>
      </c>
      <c r="D33" s="8">
        <v>39</v>
      </c>
      <c r="E33" s="8">
        <v>40</v>
      </c>
      <c r="F33" s="8">
        <f t="shared" si="0"/>
        <v>79</v>
      </c>
      <c r="G33" s="49" t="s">
        <v>9</v>
      </c>
      <c r="H33" s="34">
        <v>25461</v>
      </c>
      <c r="J33" s="36">
        <f t="shared" si="1"/>
        <v>50</v>
      </c>
      <c r="P33" s="22"/>
      <c r="Q33" s="22"/>
    </row>
    <row r="34" spans="1:17" ht="19.5">
      <c r="A34" s="25" t="s">
        <v>103</v>
      </c>
      <c r="B34" s="6" t="s">
        <v>23</v>
      </c>
      <c r="C34" s="7">
        <v>5</v>
      </c>
      <c r="D34" s="8">
        <v>38</v>
      </c>
      <c r="E34" s="8">
        <v>41</v>
      </c>
      <c r="F34" s="8">
        <f t="shared" si="0"/>
        <v>79</v>
      </c>
      <c r="G34" s="49" t="s">
        <v>9</v>
      </c>
      <c r="H34" s="34">
        <v>26606</v>
      </c>
      <c r="J34" s="36">
        <f t="shared" si="1"/>
        <v>47</v>
      </c>
      <c r="P34" s="22"/>
      <c r="Q34" s="22"/>
    </row>
    <row r="35" spans="1:17" ht="19.5">
      <c r="A35" s="86" t="s">
        <v>44</v>
      </c>
      <c r="B35" s="6" t="s">
        <v>25</v>
      </c>
      <c r="C35" s="7">
        <v>0</v>
      </c>
      <c r="D35" s="8">
        <v>42</v>
      </c>
      <c r="E35" s="8">
        <v>38</v>
      </c>
      <c r="F35" s="8">
        <f t="shared" si="0"/>
        <v>80</v>
      </c>
      <c r="G35" s="49" t="s">
        <v>9</v>
      </c>
      <c r="H35" s="34">
        <v>33060</v>
      </c>
      <c r="J35" s="36">
        <f t="shared" si="1"/>
        <v>29</v>
      </c>
      <c r="P35" s="22"/>
      <c r="Q35" s="22"/>
    </row>
    <row r="36" spans="1:17" ht="19.5">
      <c r="A36" s="25" t="s">
        <v>79</v>
      </c>
      <c r="B36" s="6" t="s">
        <v>34</v>
      </c>
      <c r="C36" s="7">
        <v>5</v>
      </c>
      <c r="D36" s="8">
        <v>41</v>
      </c>
      <c r="E36" s="8">
        <v>39</v>
      </c>
      <c r="F36" s="8">
        <f t="shared" si="0"/>
        <v>80</v>
      </c>
      <c r="G36" s="49" t="s">
        <v>9</v>
      </c>
      <c r="H36" s="34">
        <v>32439</v>
      </c>
      <c r="J36" s="36">
        <f t="shared" si="1"/>
        <v>31</v>
      </c>
      <c r="P36" s="22"/>
      <c r="Q36" s="22"/>
    </row>
    <row r="37" spans="1:17" ht="19.5">
      <c r="A37" s="25" t="s">
        <v>100</v>
      </c>
      <c r="B37" s="6" t="s">
        <v>40</v>
      </c>
      <c r="C37" s="7">
        <v>8</v>
      </c>
      <c r="D37" s="8">
        <v>40</v>
      </c>
      <c r="E37" s="8">
        <v>40</v>
      </c>
      <c r="F37" s="8">
        <f t="shared" si="0"/>
        <v>80</v>
      </c>
      <c r="G37" s="49" t="s">
        <v>9</v>
      </c>
      <c r="H37" s="34">
        <v>24765</v>
      </c>
      <c r="J37" s="36">
        <f t="shared" si="1"/>
        <v>52</v>
      </c>
      <c r="P37" s="22"/>
      <c r="Q37" s="22"/>
    </row>
    <row r="38" spans="1:17" ht="19.5">
      <c r="A38" s="25" t="s">
        <v>92</v>
      </c>
      <c r="B38" s="6" t="s">
        <v>40</v>
      </c>
      <c r="C38" s="7">
        <v>8</v>
      </c>
      <c r="D38" s="8">
        <v>39</v>
      </c>
      <c r="E38" s="8">
        <v>41</v>
      </c>
      <c r="F38" s="8">
        <f t="shared" si="0"/>
        <v>80</v>
      </c>
      <c r="G38" s="49" t="s">
        <v>9</v>
      </c>
      <c r="H38" s="34">
        <v>28013</v>
      </c>
      <c r="J38" s="36">
        <f t="shared" si="1"/>
        <v>43</v>
      </c>
      <c r="P38" s="22"/>
      <c r="Q38" s="22"/>
    </row>
    <row r="39" spans="1:17" ht="19.5">
      <c r="A39" s="25" t="s">
        <v>131</v>
      </c>
      <c r="B39" s="6" t="s">
        <v>34</v>
      </c>
      <c r="C39" s="7">
        <v>3</v>
      </c>
      <c r="D39" s="8">
        <v>39</v>
      </c>
      <c r="E39" s="8">
        <v>41</v>
      </c>
      <c r="F39" s="8">
        <f t="shared" si="0"/>
        <v>80</v>
      </c>
      <c r="G39" s="49" t="s">
        <v>9</v>
      </c>
      <c r="H39" s="34">
        <v>28522</v>
      </c>
      <c r="J39" s="36">
        <f t="shared" si="1"/>
        <v>42</v>
      </c>
      <c r="P39" s="22"/>
      <c r="Q39" s="22"/>
    </row>
    <row r="40" spans="1:17" ht="19.5">
      <c r="A40" s="25" t="s">
        <v>87</v>
      </c>
      <c r="B40" s="6" t="s">
        <v>33</v>
      </c>
      <c r="C40" s="7">
        <v>6</v>
      </c>
      <c r="D40" s="8">
        <v>44</v>
      </c>
      <c r="E40" s="8">
        <v>37</v>
      </c>
      <c r="F40" s="8">
        <f t="shared" si="0"/>
        <v>81</v>
      </c>
      <c r="G40" s="49" t="s">
        <v>9</v>
      </c>
      <c r="H40" s="34">
        <v>30559</v>
      </c>
      <c r="J40" s="36">
        <f t="shared" si="1"/>
        <v>36</v>
      </c>
      <c r="P40" s="22"/>
      <c r="Q40" s="22"/>
    </row>
    <row r="41" spans="1:17" ht="19.5">
      <c r="A41" s="25" t="s">
        <v>49</v>
      </c>
      <c r="B41" s="6" t="s">
        <v>34</v>
      </c>
      <c r="C41" s="7">
        <v>3</v>
      </c>
      <c r="D41" s="8">
        <v>41</v>
      </c>
      <c r="E41" s="8">
        <v>40</v>
      </c>
      <c r="F41" s="8">
        <f t="shared" si="0"/>
        <v>81</v>
      </c>
      <c r="G41" s="49" t="s">
        <v>9</v>
      </c>
      <c r="H41" s="34">
        <v>29031</v>
      </c>
      <c r="J41" s="36">
        <f t="shared" si="1"/>
        <v>40</v>
      </c>
      <c r="P41" s="22"/>
      <c r="Q41" s="22"/>
    </row>
    <row r="42" spans="1:17" ht="19.5">
      <c r="A42" s="25" t="s">
        <v>171</v>
      </c>
      <c r="B42" s="6" t="s">
        <v>33</v>
      </c>
      <c r="C42" s="7">
        <v>4</v>
      </c>
      <c r="D42" s="8">
        <v>40</v>
      </c>
      <c r="E42" s="8">
        <v>41</v>
      </c>
      <c r="F42" s="8">
        <f t="shared" ref="F42:F73" si="2">SUM(D42+E42)</f>
        <v>81</v>
      </c>
      <c r="G42" s="49" t="s">
        <v>9</v>
      </c>
      <c r="H42" s="34">
        <v>28210</v>
      </c>
      <c r="J42" s="36">
        <f t="shared" si="1"/>
        <v>43</v>
      </c>
      <c r="P42" s="22"/>
      <c r="Q42" s="22"/>
    </row>
    <row r="43" spans="1:17" ht="19.5">
      <c r="A43" s="86" t="s">
        <v>45</v>
      </c>
      <c r="B43" s="6" t="s">
        <v>25</v>
      </c>
      <c r="C43" s="7">
        <v>5</v>
      </c>
      <c r="D43" s="8">
        <v>38</v>
      </c>
      <c r="E43" s="8">
        <v>43</v>
      </c>
      <c r="F43" s="8">
        <f t="shared" si="2"/>
        <v>81</v>
      </c>
      <c r="G43" s="49" t="s">
        <v>9</v>
      </c>
      <c r="H43" s="34">
        <v>25494</v>
      </c>
      <c r="J43" s="36">
        <f t="shared" si="1"/>
        <v>50</v>
      </c>
      <c r="P43" s="22"/>
      <c r="Q43" s="22"/>
    </row>
    <row r="44" spans="1:17" ht="19.5">
      <c r="A44" s="25" t="s">
        <v>125</v>
      </c>
      <c r="B44" s="6" t="s">
        <v>34</v>
      </c>
      <c r="C44" s="7">
        <v>6</v>
      </c>
      <c r="D44" s="8">
        <v>42</v>
      </c>
      <c r="E44" s="8">
        <v>40</v>
      </c>
      <c r="F44" s="8">
        <f t="shared" si="2"/>
        <v>82</v>
      </c>
      <c r="G44" s="49" t="s">
        <v>9</v>
      </c>
      <c r="H44" s="34">
        <v>33052</v>
      </c>
      <c r="J44" s="36">
        <f t="shared" si="1"/>
        <v>29</v>
      </c>
      <c r="P44" s="22"/>
      <c r="Q44" s="22"/>
    </row>
    <row r="45" spans="1:17" ht="19.5">
      <c r="A45" s="25" t="s">
        <v>65</v>
      </c>
      <c r="B45" s="6" t="s">
        <v>34</v>
      </c>
      <c r="C45" s="7">
        <v>8</v>
      </c>
      <c r="D45" s="8">
        <v>42</v>
      </c>
      <c r="E45" s="8">
        <v>40</v>
      </c>
      <c r="F45" s="8">
        <f t="shared" si="2"/>
        <v>82</v>
      </c>
      <c r="G45" s="49" t="s">
        <v>9</v>
      </c>
      <c r="H45" s="34">
        <v>29104</v>
      </c>
      <c r="J45" s="36">
        <f t="shared" si="1"/>
        <v>40</v>
      </c>
      <c r="P45" s="22"/>
      <c r="Q45" s="22"/>
    </row>
    <row r="46" spans="1:17" ht="19.5">
      <c r="A46" s="25" t="s">
        <v>173</v>
      </c>
      <c r="B46" s="6" t="s">
        <v>25</v>
      </c>
      <c r="C46" s="7">
        <v>3</v>
      </c>
      <c r="D46" s="8">
        <v>40</v>
      </c>
      <c r="E46" s="8">
        <v>42</v>
      </c>
      <c r="F46" s="8">
        <f t="shared" si="2"/>
        <v>82</v>
      </c>
      <c r="G46" s="49" t="s">
        <v>9</v>
      </c>
      <c r="H46" s="34">
        <v>27857</v>
      </c>
      <c r="J46" s="36">
        <f t="shared" si="1"/>
        <v>43</v>
      </c>
      <c r="P46" s="22"/>
      <c r="Q46" s="22"/>
    </row>
    <row r="47" spans="1:17" ht="19.5">
      <c r="A47" s="25" t="s">
        <v>80</v>
      </c>
      <c r="B47" s="6" t="s">
        <v>34</v>
      </c>
      <c r="C47" s="7">
        <v>3</v>
      </c>
      <c r="D47" s="8">
        <v>39</v>
      </c>
      <c r="E47" s="8">
        <v>43</v>
      </c>
      <c r="F47" s="8">
        <f t="shared" si="2"/>
        <v>82</v>
      </c>
      <c r="G47" s="49" t="s">
        <v>9</v>
      </c>
      <c r="H47" s="34">
        <v>28013</v>
      </c>
      <c r="J47" s="36">
        <f t="shared" si="1"/>
        <v>43</v>
      </c>
      <c r="P47" s="22"/>
      <c r="Q47" s="22"/>
    </row>
    <row r="48" spans="1:17" ht="19.5">
      <c r="A48" s="25" t="s">
        <v>54</v>
      </c>
      <c r="B48" s="6" t="s">
        <v>25</v>
      </c>
      <c r="C48" s="7">
        <v>6</v>
      </c>
      <c r="D48" s="8">
        <v>42</v>
      </c>
      <c r="E48" s="8">
        <v>41</v>
      </c>
      <c r="F48" s="8">
        <f t="shared" si="2"/>
        <v>83</v>
      </c>
      <c r="G48" s="49" t="s">
        <v>9</v>
      </c>
      <c r="H48" s="34">
        <v>33380</v>
      </c>
      <c r="J48" s="36">
        <f t="shared" si="1"/>
        <v>28</v>
      </c>
      <c r="P48" s="22"/>
      <c r="Q48" s="22"/>
    </row>
    <row r="49" spans="1:17" ht="19.5">
      <c r="A49" s="25" t="s">
        <v>136</v>
      </c>
      <c r="B49" s="6" t="s">
        <v>34</v>
      </c>
      <c r="C49" s="7">
        <v>5</v>
      </c>
      <c r="D49" s="8">
        <v>42</v>
      </c>
      <c r="E49" s="8">
        <v>41</v>
      </c>
      <c r="F49" s="8">
        <f t="shared" si="2"/>
        <v>83</v>
      </c>
      <c r="G49" s="49" t="s">
        <v>9</v>
      </c>
      <c r="H49" s="34">
        <v>27359</v>
      </c>
      <c r="J49" s="36">
        <f t="shared" si="1"/>
        <v>45</v>
      </c>
      <c r="P49" s="22"/>
      <c r="Q49" s="22"/>
    </row>
    <row r="50" spans="1:17" ht="19.5">
      <c r="A50" s="86" t="s">
        <v>50</v>
      </c>
      <c r="B50" s="6" t="s">
        <v>25</v>
      </c>
      <c r="C50" s="7">
        <v>7</v>
      </c>
      <c r="D50" s="8">
        <v>41</v>
      </c>
      <c r="E50" s="8">
        <v>42</v>
      </c>
      <c r="F50" s="8">
        <f t="shared" si="2"/>
        <v>83</v>
      </c>
      <c r="G50" s="49" t="s">
        <v>9</v>
      </c>
      <c r="H50" s="34">
        <v>25055</v>
      </c>
      <c r="J50" s="36">
        <f t="shared" si="1"/>
        <v>51</v>
      </c>
      <c r="P50" s="22"/>
      <c r="Q50" s="22"/>
    </row>
    <row r="51" spans="1:17" ht="19.5">
      <c r="A51" s="25" t="s">
        <v>91</v>
      </c>
      <c r="B51" s="6" t="s">
        <v>25</v>
      </c>
      <c r="C51" s="7">
        <v>7</v>
      </c>
      <c r="D51" s="8">
        <v>40</v>
      </c>
      <c r="E51" s="8">
        <v>43</v>
      </c>
      <c r="F51" s="8">
        <f t="shared" si="2"/>
        <v>83</v>
      </c>
      <c r="G51" s="49" t="s">
        <v>9</v>
      </c>
      <c r="H51" s="34">
        <v>26334</v>
      </c>
      <c r="J51" s="36">
        <f t="shared" si="1"/>
        <v>48</v>
      </c>
      <c r="P51" s="22"/>
      <c r="Q51" s="22"/>
    </row>
    <row r="52" spans="1:17" ht="19.5">
      <c r="A52" s="25" t="s">
        <v>93</v>
      </c>
      <c r="B52" s="6" t="s">
        <v>40</v>
      </c>
      <c r="C52" s="7">
        <v>8</v>
      </c>
      <c r="D52" s="8">
        <v>47</v>
      </c>
      <c r="E52" s="8">
        <v>37</v>
      </c>
      <c r="F52" s="8">
        <f t="shared" si="2"/>
        <v>84</v>
      </c>
      <c r="G52" s="49" t="s">
        <v>9</v>
      </c>
      <c r="H52" s="34">
        <v>29148</v>
      </c>
      <c r="J52" s="36">
        <f t="shared" si="1"/>
        <v>40</v>
      </c>
      <c r="P52" s="22"/>
      <c r="Q52" s="22"/>
    </row>
    <row r="53" spans="1:17" ht="19.5">
      <c r="A53" s="25" t="s">
        <v>176</v>
      </c>
      <c r="B53" s="6" t="s">
        <v>33</v>
      </c>
      <c r="C53" s="7">
        <v>3</v>
      </c>
      <c r="D53" s="8">
        <v>43</v>
      </c>
      <c r="E53" s="8">
        <v>41</v>
      </c>
      <c r="F53" s="8">
        <f t="shared" si="2"/>
        <v>84</v>
      </c>
      <c r="G53" s="49" t="s">
        <v>9</v>
      </c>
      <c r="H53" s="34">
        <v>28560</v>
      </c>
      <c r="J53" s="36">
        <f t="shared" si="1"/>
        <v>42</v>
      </c>
      <c r="P53" s="22"/>
      <c r="Q53" s="22"/>
    </row>
    <row r="54" spans="1:17" ht="19.5">
      <c r="A54" s="25" t="s">
        <v>48</v>
      </c>
      <c r="B54" s="6" t="s">
        <v>34</v>
      </c>
      <c r="C54" s="7">
        <v>6</v>
      </c>
      <c r="D54" s="8">
        <v>40</v>
      </c>
      <c r="E54" s="8">
        <v>44</v>
      </c>
      <c r="F54" s="8">
        <f t="shared" si="2"/>
        <v>84</v>
      </c>
      <c r="G54" s="49" t="s">
        <v>9</v>
      </c>
      <c r="H54" s="34">
        <v>28075</v>
      </c>
      <c r="J54" s="36">
        <f t="shared" si="1"/>
        <v>43</v>
      </c>
      <c r="P54" s="22"/>
      <c r="Q54" s="22"/>
    </row>
    <row r="55" spans="1:17" ht="19.5">
      <c r="A55" s="25" t="s">
        <v>128</v>
      </c>
      <c r="B55" s="6" t="s">
        <v>34</v>
      </c>
      <c r="C55" s="7">
        <v>10</v>
      </c>
      <c r="D55" s="8">
        <v>46</v>
      </c>
      <c r="E55" s="8">
        <v>39</v>
      </c>
      <c r="F55" s="8">
        <f t="shared" si="2"/>
        <v>85</v>
      </c>
      <c r="G55" s="49" t="s">
        <v>9</v>
      </c>
      <c r="H55" s="34">
        <v>33263</v>
      </c>
      <c r="J55" s="36">
        <f t="shared" si="1"/>
        <v>29</v>
      </c>
      <c r="P55" s="22"/>
      <c r="Q55" s="22"/>
    </row>
    <row r="56" spans="1:17" ht="19.5">
      <c r="A56" s="25" t="s">
        <v>38</v>
      </c>
      <c r="B56" s="6" t="s">
        <v>25</v>
      </c>
      <c r="C56" s="7">
        <v>10</v>
      </c>
      <c r="D56" s="8">
        <v>46</v>
      </c>
      <c r="E56" s="8">
        <v>39</v>
      </c>
      <c r="F56" s="8">
        <f t="shared" si="2"/>
        <v>85</v>
      </c>
      <c r="G56" s="49" t="s">
        <v>9</v>
      </c>
      <c r="H56" s="34">
        <v>19452</v>
      </c>
      <c r="J56" s="36">
        <f t="shared" si="1"/>
        <v>66</v>
      </c>
      <c r="P56" s="22"/>
      <c r="Q56" s="22"/>
    </row>
    <row r="57" spans="1:17" ht="19.5">
      <c r="A57" s="25" t="s">
        <v>130</v>
      </c>
      <c r="B57" s="6" t="s">
        <v>40</v>
      </c>
      <c r="C57" s="7">
        <v>10</v>
      </c>
      <c r="D57" s="8">
        <v>44</v>
      </c>
      <c r="E57" s="8">
        <v>41</v>
      </c>
      <c r="F57" s="8">
        <f t="shared" si="2"/>
        <v>85</v>
      </c>
      <c r="G57" s="49" t="s">
        <v>9</v>
      </c>
      <c r="H57" s="34">
        <v>31836</v>
      </c>
      <c r="J57" s="36">
        <f t="shared" si="1"/>
        <v>33</v>
      </c>
      <c r="P57" s="22"/>
      <c r="Q57" s="22"/>
    </row>
    <row r="58" spans="1:17" ht="19.5">
      <c r="A58" s="25" t="s">
        <v>163</v>
      </c>
      <c r="B58" s="6" t="s">
        <v>33</v>
      </c>
      <c r="C58" s="7">
        <v>20</v>
      </c>
      <c r="D58" s="8">
        <v>43</v>
      </c>
      <c r="E58" s="8">
        <v>42</v>
      </c>
      <c r="F58" s="8">
        <f t="shared" si="2"/>
        <v>85</v>
      </c>
      <c r="G58" s="49" t="s">
        <v>9</v>
      </c>
      <c r="H58" s="34">
        <v>31643</v>
      </c>
      <c r="J58" s="36">
        <f t="shared" si="1"/>
        <v>33</v>
      </c>
      <c r="P58" s="22"/>
      <c r="Q58" s="22"/>
    </row>
    <row r="59" spans="1:17" ht="19.5">
      <c r="A59" s="25" t="s">
        <v>32</v>
      </c>
      <c r="B59" s="6" t="s">
        <v>25</v>
      </c>
      <c r="C59" s="7">
        <v>3</v>
      </c>
      <c r="D59" s="8">
        <v>43</v>
      </c>
      <c r="E59" s="8">
        <v>42</v>
      </c>
      <c r="F59" s="8">
        <f t="shared" si="2"/>
        <v>85</v>
      </c>
      <c r="G59" s="49" t="s">
        <v>9</v>
      </c>
      <c r="H59" s="34">
        <v>30943</v>
      </c>
      <c r="J59" s="36">
        <f t="shared" si="1"/>
        <v>35</v>
      </c>
      <c r="P59" s="22"/>
      <c r="Q59" s="22"/>
    </row>
    <row r="60" spans="1:17" ht="19.5">
      <c r="A60" s="25" t="s">
        <v>106</v>
      </c>
      <c r="B60" s="6" t="s">
        <v>33</v>
      </c>
      <c r="C60" s="7">
        <v>13</v>
      </c>
      <c r="D60" s="8">
        <v>42</v>
      </c>
      <c r="E60" s="8">
        <v>43</v>
      </c>
      <c r="F60" s="8">
        <f t="shared" si="2"/>
        <v>85</v>
      </c>
      <c r="G60" s="49" t="s">
        <v>9</v>
      </c>
      <c r="H60" s="34">
        <v>26979</v>
      </c>
      <c r="J60" s="36">
        <f t="shared" si="1"/>
        <v>46</v>
      </c>
      <c r="P60" s="22"/>
      <c r="Q60" s="22"/>
    </row>
    <row r="61" spans="1:17" ht="19.5">
      <c r="A61" s="25" t="s">
        <v>133</v>
      </c>
      <c r="B61" s="6" t="s">
        <v>33</v>
      </c>
      <c r="C61" s="7">
        <v>5</v>
      </c>
      <c r="D61" s="8">
        <v>41</v>
      </c>
      <c r="E61" s="8">
        <v>44</v>
      </c>
      <c r="F61" s="8">
        <f t="shared" si="2"/>
        <v>85</v>
      </c>
      <c r="G61" s="49" t="s">
        <v>9</v>
      </c>
      <c r="H61" s="34">
        <v>28221</v>
      </c>
      <c r="J61" s="36">
        <f t="shared" si="1"/>
        <v>42</v>
      </c>
      <c r="P61" s="22"/>
      <c r="Q61" s="22"/>
    </row>
    <row r="62" spans="1:17" ht="19.5">
      <c r="A62" s="25" t="s">
        <v>174</v>
      </c>
      <c r="B62" s="6" t="s">
        <v>40</v>
      </c>
      <c r="C62" s="7">
        <v>6</v>
      </c>
      <c r="D62" s="8">
        <v>47</v>
      </c>
      <c r="E62" s="8">
        <v>39</v>
      </c>
      <c r="F62" s="8">
        <f t="shared" si="2"/>
        <v>86</v>
      </c>
      <c r="G62" s="49" t="s">
        <v>9</v>
      </c>
      <c r="H62" s="34">
        <v>27443</v>
      </c>
      <c r="J62" s="36">
        <f t="shared" si="1"/>
        <v>45</v>
      </c>
    </row>
    <row r="63" spans="1:17" ht="19.5">
      <c r="A63" s="25" t="s">
        <v>71</v>
      </c>
      <c r="B63" s="6" t="s">
        <v>42</v>
      </c>
      <c r="C63" s="7">
        <v>3</v>
      </c>
      <c r="D63" s="8">
        <v>42</v>
      </c>
      <c r="E63" s="8">
        <v>44</v>
      </c>
      <c r="F63" s="8">
        <f t="shared" si="2"/>
        <v>86</v>
      </c>
      <c r="G63" s="49" t="s">
        <v>9</v>
      </c>
      <c r="H63" s="34">
        <v>32178</v>
      </c>
      <c r="J63" s="36">
        <f t="shared" si="1"/>
        <v>32</v>
      </c>
    </row>
    <row r="64" spans="1:17" ht="19.5">
      <c r="A64" s="25" t="s">
        <v>63</v>
      </c>
      <c r="B64" s="6" t="s">
        <v>34</v>
      </c>
      <c r="C64" s="7">
        <v>5</v>
      </c>
      <c r="D64" s="8">
        <v>47</v>
      </c>
      <c r="E64" s="8">
        <v>40</v>
      </c>
      <c r="F64" s="8">
        <f t="shared" si="2"/>
        <v>87</v>
      </c>
      <c r="G64" s="49" t="s">
        <v>9</v>
      </c>
      <c r="H64" s="34">
        <v>29151</v>
      </c>
      <c r="J64" s="36">
        <f t="shared" si="1"/>
        <v>40</v>
      </c>
    </row>
    <row r="65" spans="1:10" ht="19.5">
      <c r="A65" s="25" t="s">
        <v>109</v>
      </c>
      <c r="B65" s="6" t="s">
        <v>34</v>
      </c>
      <c r="C65" s="7">
        <v>11</v>
      </c>
      <c r="D65" s="8">
        <v>44</v>
      </c>
      <c r="E65" s="8">
        <v>43</v>
      </c>
      <c r="F65" s="8">
        <f t="shared" si="2"/>
        <v>87</v>
      </c>
      <c r="G65" s="49" t="s">
        <v>9</v>
      </c>
      <c r="H65" s="34">
        <v>31223</v>
      </c>
      <c r="J65" s="36">
        <f t="shared" si="1"/>
        <v>34</v>
      </c>
    </row>
    <row r="66" spans="1:10" ht="19.5">
      <c r="A66" s="25" t="s">
        <v>165</v>
      </c>
      <c r="B66" s="6" t="s">
        <v>33</v>
      </c>
      <c r="C66" s="7">
        <v>11</v>
      </c>
      <c r="D66" s="8">
        <v>44</v>
      </c>
      <c r="E66" s="8">
        <v>43</v>
      </c>
      <c r="F66" s="8">
        <f t="shared" si="2"/>
        <v>87</v>
      </c>
      <c r="G66" s="49" t="s">
        <v>9</v>
      </c>
      <c r="H66" s="34">
        <v>30077</v>
      </c>
      <c r="J66" s="36">
        <f t="shared" si="1"/>
        <v>37</v>
      </c>
    </row>
    <row r="67" spans="1:10" ht="19.5">
      <c r="A67" s="25" t="s">
        <v>73</v>
      </c>
      <c r="B67" s="6" t="s">
        <v>129</v>
      </c>
      <c r="C67" s="7">
        <v>9</v>
      </c>
      <c r="D67" s="8">
        <v>44</v>
      </c>
      <c r="E67" s="8">
        <v>43</v>
      </c>
      <c r="F67" s="8">
        <f t="shared" si="2"/>
        <v>87</v>
      </c>
      <c r="G67" s="49" t="s">
        <v>9</v>
      </c>
      <c r="H67" s="34">
        <v>32345</v>
      </c>
      <c r="J67" s="36">
        <f t="shared" si="1"/>
        <v>31</v>
      </c>
    </row>
    <row r="68" spans="1:10" ht="19.5">
      <c r="A68" s="25" t="s">
        <v>185</v>
      </c>
      <c r="B68" s="6" t="s">
        <v>42</v>
      </c>
      <c r="C68" s="7">
        <v>12</v>
      </c>
      <c r="D68" s="8">
        <v>44</v>
      </c>
      <c r="E68" s="8">
        <v>43</v>
      </c>
      <c r="F68" s="8">
        <f t="shared" si="2"/>
        <v>87</v>
      </c>
      <c r="G68" s="49" t="s">
        <v>9</v>
      </c>
      <c r="H68" s="34">
        <v>25971</v>
      </c>
      <c r="J68" s="36">
        <f t="shared" si="1"/>
        <v>49</v>
      </c>
    </row>
    <row r="69" spans="1:10" ht="19.5">
      <c r="A69" s="25" t="s">
        <v>166</v>
      </c>
      <c r="B69" s="6" t="s">
        <v>36</v>
      </c>
      <c r="C69" s="7">
        <v>5</v>
      </c>
      <c r="D69" s="8">
        <v>43</v>
      </c>
      <c r="E69" s="8">
        <v>44</v>
      </c>
      <c r="F69" s="8">
        <f t="shared" si="2"/>
        <v>87</v>
      </c>
      <c r="G69" s="49" t="s">
        <v>9</v>
      </c>
      <c r="H69" s="34">
        <v>31172</v>
      </c>
      <c r="J69" s="36">
        <f t="shared" si="1"/>
        <v>34</v>
      </c>
    </row>
    <row r="70" spans="1:10" ht="19.5">
      <c r="A70" s="25" t="s">
        <v>37</v>
      </c>
      <c r="B70" s="6" t="s">
        <v>25</v>
      </c>
      <c r="C70" s="7">
        <v>13</v>
      </c>
      <c r="D70" s="8">
        <v>43</v>
      </c>
      <c r="E70" s="8">
        <v>44</v>
      </c>
      <c r="F70" s="8">
        <f t="shared" si="2"/>
        <v>87</v>
      </c>
      <c r="G70" s="49" t="s">
        <v>9</v>
      </c>
      <c r="H70" s="34">
        <v>20847</v>
      </c>
      <c r="J70" s="36">
        <f t="shared" si="1"/>
        <v>63</v>
      </c>
    </row>
    <row r="71" spans="1:10" ht="19.5">
      <c r="A71" s="25" t="s">
        <v>199</v>
      </c>
      <c r="B71" s="6" t="s">
        <v>40</v>
      </c>
      <c r="C71" s="7">
        <v>13</v>
      </c>
      <c r="D71" s="8">
        <v>47</v>
      </c>
      <c r="E71" s="8">
        <v>41</v>
      </c>
      <c r="F71" s="8">
        <f t="shared" si="2"/>
        <v>88</v>
      </c>
      <c r="G71" s="49" t="s">
        <v>9</v>
      </c>
      <c r="H71" s="34">
        <v>17457</v>
      </c>
      <c r="J71" s="36">
        <f t="shared" si="1"/>
        <v>72</v>
      </c>
    </row>
    <row r="72" spans="1:10" ht="19.5">
      <c r="A72" s="25" t="s">
        <v>107</v>
      </c>
      <c r="B72" s="6" t="s">
        <v>34</v>
      </c>
      <c r="C72" s="7">
        <v>10</v>
      </c>
      <c r="D72" s="8">
        <v>46</v>
      </c>
      <c r="E72" s="8">
        <v>42</v>
      </c>
      <c r="F72" s="8">
        <f t="shared" si="2"/>
        <v>88</v>
      </c>
      <c r="G72" s="49" t="s">
        <v>9</v>
      </c>
      <c r="H72" s="34">
        <v>34261</v>
      </c>
      <c r="J72" s="36">
        <f t="shared" si="1"/>
        <v>26</v>
      </c>
    </row>
    <row r="73" spans="1:10" ht="19.5">
      <c r="A73" s="25" t="s">
        <v>172</v>
      </c>
      <c r="B73" s="6" t="s">
        <v>33</v>
      </c>
      <c r="C73" s="7">
        <v>11</v>
      </c>
      <c r="D73" s="8">
        <v>45</v>
      </c>
      <c r="E73" s="8">
        <v>43</v>
      </c>
      <c r="F73" s="8">
        <f t="shared" si="2"/>
        <v>88</v>
      </c>
      <c r="G73" s="49" t="s">
        <v>9</v>
      </c>
      <c r="H73" s="34">
        <v>27117</v>
      </c>
      <c r="J73" s="36">
        <f t="shared" si="1"/>
        <v>46</v>
      </c>
    </row>
    <row r="74" spans="1:10" ht="19.5">
      <c r="A74" s="25" t="s">
        <v>82</v>
      </c>
      <c r="B74" s="6" t="s">
        <v>34</v>
      </c>
      <c r="C74" s="7">
        <v>17</v>
      </c>
      <c r="D74" s="8">
        <v>46</v>
      </c>
      <c r="E74" s="8">
        <v>43</v>
      </c>
      <c r="F74" s="8">
        <f t="shared" ref="F74:F105" si="3">SUM(D74+E74)</f>
        <v>89</v>
      </c>
      <c r="G74" s="49" t="s">
        <v>9</v>
      </c>
      <c r="H74" s="34">
        <v>29794</v>
      </c>
      <c r="J74" s="36">
        <f t="shared" si="1"/>
        <v>38</v>
      </c>
    </row>
    <row r="75" spans="1:10" ht="19.5">
      <c r="A75" s="25" t="s">
        <v>184</v>
      </c>
      <c r="B75" s="6" t="s">
        <v>42</v>
      </c>
      <c r="C75" s="7">
        <v>15</v>
      </c>
      <c r="D75" s="8">
        <v>46</v>
      </c>
      <c r="E75" s="8">
        <v>43</v>
      </c>
      <c r="F75" s="8">
        <f t="shared" si="3"/>
        <v>89</v>
      </c>
      <c r="G75" s="49" t="s">
        <v>9</v>
      </c>
      <c r="H75" s="34">
        <v>26082</v>
      </c>
      <c r="J75" s="36">
        <f t="shared" si="1"/>
        <v>48</v>
      </c>
    </row>
    <row r="76" spans="1:10" ht="19.5">
      <c r="A76" s="25" t="s">
        <v>84</v>
      </c>
      <c r="B76" s="6" t="s">
        <v>34</v>
      </c>
      <c r="C76" s="7">
        <v>11</v>
      </c>
      <c r="D76" s="8">
        <v>50</v>
      </c>
      <c r="E76" s="8">
        <v>40</v>
      </c>
      <c r="F76" s="8">
        <f t="shared" si="3"/>
        <v>90</v>
      </c>
      <c r="G76" s="49" t="s">
        <v>9</v>
      </c>
      <c r="H76" s="34">
        <v>28019</v>
      </c>
      <c r="J76" s="36">
        <f t="shared" ref="J76:J135" si="4" xml:space="preserve"> DATEDIF(H76,$J$6,"y")</f>
        <v>43</v>
      </c>
    </row>
    <row r="77" spans="1:10" ht="19.5">
      <c r="A77" s="25" t="s">
        <v>95</v>
      </c>
      <c r="B77" s="6" t="s">
        <v>40</v>
      </c>
      <c r="C77" s="7">
        <v>14</v>
      </c>
      <c r="D77" s="8">
        <v>46</v>
      </c>
      <c r="E77" s="8">
        <v>44</v>
      </c>
      <c r="F77" s="8">
        <f t="shared" si="3"/>
        <v>90</v>
      </c>
      <c r="G77" s="49" t="s">
        <v>9</v>
      </c>
      <c r="H77" s="34">
        <v>28827</v>
      </c>
      <c r="J77" s="36">
        <f t="shared" si="4"/>
        <v>41</v>
      </c>
    </row>
    <row r="78" spans="1:10" ht="19.5">
      <c r="A78" s="25" t="s">
        <v>187</v>
      </c>
      <c r="B78" s="6" t="s">
        <v>29</v>
      </c>
      <c r="C78" s="7">
        <v>14</v>
      </c>
      <c r="D78" s="8">
        <v>44</v>
      </c>
      <c r="E78" s="8">
        <v>46</v>
      </c>
      <c r="F78" s="8">
        <f t="shared" si="3"/>
        <v>90</v>
      </c>
      <c r="G78" s="49" t="s">
        <v>9</v>
      </c>
      <c r="H78" s="34">
        <v>25957</v>
      </c>
      <c r="J78" s="36">
        <f t="shared" si="4"/>
        <v>49</v>
      </c>
    </row>
    <row r="79" spans="1:10" ht="19.5">
      <c r="A79" s="25" t="s">
        <v>188</v>
      </c>
      <c r="B79" s="6" t="s">
        <v>34</v>
      </c>
      <c r="C79" s="7">
        <v>14</v>
      </c>
      <c r="D79" s="8">
        <v>43</v>
      </c>
      <c r="E79" s="8">
        <v>47</v>
      </c>
      <c r="F79" s="8">
        <f t="shared" si="3"/>
        <v>90</v>
      </c>
      <c r="G79" s="49" t="s">
        <v>9</v>
      </c>
      <c r="H79" s="34">
        <v>25218</v>
      </c>
      <c r="J79" s="36">
        <f t="shared" si="4"/>
        <v>51</v>
      </c>
    </row>
    <row r="80" spans="1:10" ht="19.5">
      <c r="A80" s="25" t="s">
        <v>67</v>
      </c>
      <c r="B80" s="6" t="s">
        <v>34</v>
      </c>
      <c r="C80" s="7">
        <v>22</v>
      </c>
      <c r="D80" s="8">
        <v>45</v>
      </c>
      <c r="E80" s="8">
        <v>46</v>
      </c>
      <c r="F80" s="8">
        <f t="shared" si="3"/>
        <v>91</v>
      </c>
      <c r="G80" s="49" t="s">
        <v>9</v>
      </c>
      <c r="H80" s="34">
        <v>31464</v>
      </c>
      <c r="J80" s="36">
        <f t="shared" si="4"/>
        <v>34</v>
      </c>
    </row>
    <row r="81" spans="1:10" ht="19.5">
      <c r="A81" s="25" t="s">
        <v>102</v>
      </c>
      <c r="B81" s="6" t="s">
        <v>23</v>
      </c>
      <c r="C81" s="7">
        <v>8</v>
      </c>
      <c r="D81" s="8">
        <v>44</v>
      </c>
      <c r="E81" s="8">
        <v>47</v>
      </c>
      <c r="F81" s="8">
        <f t="shared" si="3"/>
        <v>91</v>
      </c>
      <c r="G81" s="49" t="s">
        <v>9</v>
      </c>
      <c r="H81" s="34">
        <v>31084</v>
      </c>
      <c r="J81" s="36">
        <f t="shared" si="4"/>
        <v>35</v>
      </c>
    </row>
    <row r="82" spans="1:10" ht="19.5">
      <c r="A82" s="25" t="s">
        <v>190</v>
      </c>
      <c r="B82" s="6" t="s">
        <v>34</v>
      </c>
      <c r="C82" s="7">
        <v>13</v>
      </c>
      <c r="D82" s="8">
        <v>50</v>
      </c>
      <c r="E82" s="8">
        <v>42</v>
      </c>
      <c r="F82" s="8">
        <f t="shared" si="3"/>
        <v>92</v>
      </c>
      <c r="G82" s="49" t="s">
        <v>9</v>
      </c>
      <c r="H82" s="34">
        <v>23270</v>
      </c>
      <c r="J82" s="36">
        <f t="shared" si="4"/>
        <v>56</v>
      </c>
    </row>
    <row r="83" spans="1:10" ht="19.5">
      <c r="A83" s="25" t="s">
        <v>41</v>
      </c>
      <c r="B83" s="6" t="s">
        <v>25</v>
      </c>
      <c r="C83" s="7">
        <v>17</v>
      </c>
      <c r="D83" s="8">
        <v>46</v>
      </c>
      <c r="E83" s="8">
        <v>46</v>
      </c>
      <c r="F83" s="8">
        <f t="shared" si="3"/>
        <v>92</v>
      </c>
      <c r="G83" s="49" t="s">
        <v>9</v>
      </c>
      <c r="H83" s="34">
        <v>24177</v>
      </c>
      <c r="J83" s="36">
        <f t="shared" si="4"/>
        <v>54</v>
      </c>
    </row>
    <row r="84" spans="1:10" ht="19.5">
      <c r="A84" s="25" t="s">
        <v>88</v>
      </c>
      <c r="B84" s="6" t="s">
        <v>33</v>
      </c>
      <c r="C84" s="7">
        <v>15</v>
      </c>
      <c r="D84" s="8">
        <v>44</v>
      </c>
      <c r="E84" s="8">
        <v>48</v>
      </c>
      <c r="F84" s="8">
        <f t="shared" si="3"/>
        <v>92</v>
      </c>
      <c r="G84" s="49" t="s">
        <v>9</v>
      </c>
      <c r="H84" s="34">
        <v>26665</v>
      </c>
      <c r="J84" s="36">
        <f t="shared" si="4"/>
        <v>47</v>
      </c>
    </row>
    <row r="85" spans="1:10" ht="19.5">
      <c r="A85" s="25" t="s">
        <v>81</v>
      </c>
      <c r="B85" s="6" t="s">
        <v>34</v>
      </c>
      <c r="C85" s="7">
        <v>16</v>
      </c>
      <c r="D85" s="8">
        <v>49</v>
      </c>
      <c r="E85" s="8">
        <v>44</v>
      </c>
      <c r="F85" s="8">
        <f t="shared" si="3"/>
        <v>93</v>
      </c>
      <c r="G85" s="49" t="s">
        <v>9</v>
      </c>
      <c r="H85" s="34">
        <v>30953</v>
      </c>
      <c r="J85" s="36">
        <f t="shared" si="4"/>
        <v>35</v>
      </c>
    </row>
    <row r="86" spans="1:10" ht="19.5">
      <c r="A86" s="25" t="s">
        <v>77</v>
      </c>
      <c r="B86" s="6" t="s">
        <v>36</v>
      </c>
      <c r="C86" s="7">
        <v>17</v>
      </c>
      <c r="D86" s="8">
        <v>48</v>
      </c>
      <c r="E86" s="8">
        <v>45</v>
      </c>
      <c r="F86" s="8">
        <f t="shared" si="3"/>
        <v>93</v>
      </c>
      <c r="G86" s="49" t="s">
        <v>9</v>
      </c>
      <c r="H86" s="34">
        <v>27996</v>
      </c>
      <c r="J86" s="36">
        <f t="shared" si="4"/>
        <v>43</v>
      </c>
    </row>
    <row r="87" spans="1:10" ht="19.5">
      <c r="A87" s="25" t="s">
        <v>86</v>
      </c>
      <c r="B87" s="6" t="s">
        <v>34</v>
      </c>
      <c r="C87" s="7">
        <v>28</v>
      </c>
      <c r="D87" s="8">
        <v>48</v>
      </c>
      <c r="E87" s="8">
        <v>45</v>
      </c>
      <c r="F87" s="8">
        <f t="shared" si="3"/>
        <v>93</v>
      </c>
      <c r="G87" s="49" t="s">
        <v>9</v>
      </c>
      <c r="H87" s="34">
        <v>25503</v>
      </c>
      <c r="J87" s="36">
        <f t="shared" si="4"/>
        <v>50</v>
      </c>
    </row>
    <row r="88" spans="1:10" ht="19.5">
      <c r="A88" s="25" t="s">
        <v>61</v>
      </c>
      <c r="B88" s="6" t="s">
        <v>189</v>
      </c>
      <c r="C88" s="7">
        <v>15</v>
      </c>
      <c r="D88" s="8">
        <v>47</v>
      </c>
      <c r="E88" s="8">
        <v>46</v>
      </c>
      <c r="F88" s="8">
        <f t="shared" si="3"/>
        <v>93</v>
      </c>
      <c r="G88" s="49" t="s">
        <v>9</v>
      </c>
      <c r="H88" s="34">
        <v>24241</v>
      </c>
      <c r="J88" s="36">
        <f t="shared" si="4"/>
        <v>53</v>
      </c>
    </row>
    <row r="89" spans="1:10" ht="19.5">
      <c r="A89" s="25" t="s">
        <v>119</v>
      </c>
      <c r="B89" s="6" t="s">
        <v>34</v>
      </c>
      <c r="C89" s="7">
        <v>20</v>
      </c>
      <c r="D89" s="8">
        <v>46</v>
      </c>
      <c r="E89" s="8">
        <v>47</v>
      </c>
      <c r="F89" s="8">
        <f t="shared" si="3"/>
        <v>93</v>
      </c>
      <c r="G89" s="49" t="s">
        <v>9</v>
      </c>
      <c r="H89" s="34">
        <v>22814</v>
      </c>
      <c r="J89" s="36">
        <f t="shared" si="4"/>
        <v>57</v>
      </c>
    </row>
    <row r="90" spans="1:10" ht="19.5">
      <c r="A90" s="25" t="s">
        <v>112</v>
      </c>
      <c r="B90" s="6" t="s">
        <v>127</v>
      </c>
      <c r="C90" s="7">
        <v>12</v>
      </c>
      <c r="D90" s="8">
        <v>45</v>
      </c>
      <c r="E90" s="8">
        <v>48</v>
      </c>
      <c r="F90" s="8">
        <f t="shared" si="3"/>
        <v>93</v>
      </c>
      <c r="G90" s="49" t="s">
        <v>9</v>
      </c>
      <c r="H90" s="34">
        <v>24928</v>
      </c>
      <c r="J90" s="36">
        <f t="shared" si="4"/>
        <v>52</v>
      </c>
    </row>
    <row r="91" spans="1:10" ht="19.5">
      <c r="A91" s="25" t="s">
        <v>178</v>
      </c>
      <c r="B91" s="6" t="s">
        <v>42</v>
      </c>
      <c r="C91" s="7">
        <v>9</v>
      </c>
      <c r="D91" s="8">
        <v>48</v>
      </c>
      <c r="E91" s="8">
        <v>46</v>
      </c>
      <c r="F91" s="8">
        <f t="shared" si="3"/>
        <v>94</v>
      </c>
      <c r="G91" s="49" t="s">
        <v>9</v>
      </c>
      <c r="H91" s="34">
        <v>27622</v>
      </c>
      <c r="J91" s="36">
        <f t="shared" si="4"/>
        <v>44</v>
      </c>
    </row>
    <row r="92" spans="1:10" ht="19.5">
      <c r="A92" s="25" t="s">
        <v>134</v>
      </c>
      <c r="B92" s="6" t="s">
        <v>29</v>
      </c>
      <c r="C92" s="7">
        <v>15</v>
      </c>
      <c r="D92" s="8">
        <v>45</v>
      </c>
      <c r="E92" s="8">
        <v>49</v>
      </c>
      <c r="F92" s="8">
        <f t="shared" si="3"/>
        <v>94</v>
      </c>
      <c r="G92" s="49" t="s">
        <v>9</v>
      </c>
      <c r="H92" s="34">
        <v>27932</v>
      </c>
      <c r="J92" s="36">
        <f t="shared" si="4"/>
        <v>43</v>
      </c>
    </row>
    <row r="93" spans="1:10" ht="19.5">
      <c r="A93" s="25" t="s">
        <v>117</v>
      </c>
      <c r="B93" s="6" t="s">
        <v>40</v>
      </c>
      <c r="C93" s="7">
        <v>15</v>
      </c>
      <c r="D93" s="8">
        <v>45</v>
      </c>
      <c r="E93" s="8">
        <v>49</v>
      </c>
      <c r="F93" s="8">
        <f t="shared" si="3"/>
        <v>94</v>
      </c>
      <c r="G93" s="49" t="s">
        <v>9</v>
      </c>
      <c r="H93" s="34">
        <v>23064</v>
      </c>
      <c r="J93" s="36">
        <f t="shared" si="4"/>
        <v>57</v>
      </c>
    </row>
    <row r="94" spans="1:10" ht="19.5">
      <c r="A94" s="25" t="s">
        <v>94</v>
      </c>
      <c r="B94" s="6" t="s">
        <v>40</v>
      </c>
      <c r="C94" s="7">
        <v>13</v>
      </c>
      <c r="D94" s="8">
        <v>49</v>
      </c>
      <c r="E94" s="8">
        <v>46</v>
      </c>
      <c r="F94" s="8">
        <f t="shared" si="3"/>
        <v>95</v>
      </c>
      <c r="G94" s="49" t="s">
        <v>9</v>
      </c>
      <c r="H94" s="34">
        <v>28034</v>
      </c>
      <c r="J94" s="36">
        <f t="shared" si="4"/>
        <v>43</v>
      </c>
    </row>
    <row r="95" spans="1:10" ht="19.5">
      <c r="A95" s="25" t="s">
        <v>204</v>
      </c>
      <c r="B95" s="6" t="s">
        <v>137</v>
      </c>
      <c r="C95" s="7">
        <v>15</v>
      </c>
      <c r="D95" s="8">
        <v>49</v>
      </c>
      <c r="E95" s="8">
        <v>46</v>
      </c>
      <c r="F95" s="8">
        <f t="shared" si="3"/>
        <v>95</v>
      </c>
      <c r="G95" s="49" t="s">
        <v>9</v>
      </c>
      <c r="H95" s="34">
        <v>20038</v>
      </c>
      <c r="J95" s="36">
        <f t="shared" si="4"/>
        <v>65</v>
      </c>
    </row>
    <row r="96" spans="1:10" ht="19.5">
      <c r="A96" s="25" t="s">
        <v>53</v>
      </c>
      <c r="B96" s="6" t="s">
        <v>34</v>
      </c>
      <c r="C96" s="7">
        <v>22</v>
      </c>
      <c r="D96" s="8">
        <v>48</v>
      </c>
      <c r="E96" s="8">
        <v>48</v>
      </c>
      <c r="F96" s="8">
        <f t="shared" si="3"/>
        <v>96</v>
      </c>
      <c r="G96" s="49" t="s">
        <v>9</v>
      </c>
      <c r="H96" s="34">
        <v>27470</v>
      </c>
      <c r="J96" s="36">
        <f t="shared" si="4"/>
        <v>45</v>
      </c>
    </row>
    <row r="97" spans="1:10" ht="19.5">
      <c r="A97" s="25" t="s">
        <v>203</v>
      </c>
      <c r="B97" s="6" t="s">
        <v>42</v>
      </c>
      <c r="C97" s="7">
        <v>18</v>
      </c>
      <c r="D97" s="8">
        <v>50</v>
      </c>
      <c r="E97" s="8">
        <v>47</v>
      </c>
      <c r="F97" s="8">
        <f t="shared" si="3"/>
        <v>97</v>
      </c>
      <c r="G97" s="49" t="s">
        <v>9</v>
      </c>
      <c r="H97" s="34">
        <v>20178</v>
      </c>
      <c r="J97" s="36">
        <f t="shared" si="4"/>
        <v>65</v>
      </c>
    </row>
    <row r="98" spans="1:10" ht="19.5">
      <c r="A98" s="25" t="s">
        <v>175</v>
      </c>
      <c r="B98" s="6" t="s">
        <v>40</v>
      </c>
      <c r="C98" s="7">
        <v>17</v>
      </c>
      <c r="D98" s="8">
        <v>48</v>
      </c>
      <c r="E98" s="8">
        <v>49</v>
      </c>
      <c r="F98" s="8">
        <f t="shared" si="3"/>
        <v>97</v>
      </c>
      <c r="G98" s="49" t="s">
        <v>9</v>
      </c>
      <c r="H98" s="34">
        <v>27177</v>
      </c>
      <c r="J98" s="36">
        <f t="shared" si="4"/>
        <v>45</v>
      </c>
    </row>
    <row r="99" spans="1:10" ht="19.5">
      <c r="A99" s="25" t="s">
        <v>144</v>
      </c>
      <c r="B99" s="6" t="s">
        <v>127</v>
      </c>
      <c r="C99" s="7">
        <v>19</v>
      </c>
      <c r="D99" s="8">
        <v>48</v>
      </c>
      <c r="E99" s="8">
        <v>50</v>
      </c>
      <c r="F99" s="8">
        <f t="shared" si="3"/>
        <v>98</v>
      </c>
      <c r="G99" s="49" t="s">
        <v>9</v>
      </c>
      <c r="H99" s="34">
        <v>24594</v>
      </c>
      <c r="J99" s="36">
        <f t="shared" si="4"/>
        <v>52</v>
      </c>
    </row>
    <row r="100" spans="1:10" ht="19.5">
      <c r="A100" s="25" t="s">
        <v>98</v>
      </c>
      <c r="B100" s="6" t="s">
        <v>127</v>
      </c>
      <c r="C100" s="7">
        <v>15</v>
      </c>
      <c r="D100" s="8">
        <v>48</v>
      </c>
      <c r="E100" s="8">
        <v>50</v>
      </c>
      <c r="F100" s="8">
        <f t="shared" si="3"/>
        <v>98</v>
      </c>
      <c r="G100" s="49" t="s">
        <v>9</v>
      </c>
      <c r="H100" s="34">
        <v>22573</v>
      </c>
      <c r="J100" s="36">
        <f t="shared" si="4"/>
        <v>58</v>
      </c>
    </row>
    <row r="101" spans="1:10" ht="19.5">
      <c r="A101" s="25" t="s">
        <v>191</v>
      </c>
      <c r="B101" s="6" t="s">
        <v>42</v>
      </c>
      <c r="C101" s="7">
        <v>19</v>
      </c>
      <c r="D101" s="8">
        <v>51</v>
      </c>
      <c r="E101" s="8">
        <v>48</v>
      </c>
      <c r="F101" s="8">
        <f t="shared" si="3"/>
        <v>99</v>
      </c>
      <c r="G101" s="49" t="s">
        <v>9</v>
      </c>
      <c r="H101" s="34">
        <v>24585</v>
      </c>
      <c r="J101" s="36">
        <f t="shared" si="4"/>
        <v>52</v>
      </c>
    </row>
    <row r="102" spans="1:10" ht="19.5">
      <c r="A102" s="25" t="s">
        <v>105</v>
      </c>
      <c r="B102" s="6" t="s">
        <v>33</v>
      </c>
      <c r="C102" s="7">
        <v>9</v>
      </c>
      <c r="D102" s="8">
        <v>51</v>
      </c>
      <c r="E102" s="8">
        <v>48</v>
      </c>
      <c r="F102" s="8">
        <f t="shared" si="3"/>
        <v>99</v>
      </c>
      <c r="G102" s="49" t="s">
        <v>9</v>
      </c>
      <c r="H102" s="34">
        <v>26068</v>
      </c>
      <c r="J102" s="36">
        <f t="shared" si="4"/>
        <v>48</v>
      </c>
    </row>
    <row r="103" spans="1:10" ht="19.5">
      <c r="A103" s="25" t="s">
        <v>97</v>
      </c>
      <c r="B103" s="6" t="s">
        <v>127</v>
      </c>
      <c r="C103" s="7">
        <v>22</v>
      </c>
      <c r="D103" s="8">
        <v>46</v>
      </c>
      <c r="E103" s="8">
        <v>53</v>
      </c>
      <c r="F103" s="8">
        <f t="shared" si="3"/>
        <v>99</v>
      </c>
      <c r="G103" s="49" t="s">
        <v>9</v>
      </c>
      <c r="H103" s="34">
        <v>19578</v>
      </c>
      <c r="J103" s="36">
        <f t="shared" si="4"/>
        <v>66</v>
      </c>
    </row>
    <row r="104" spans="1:10" ht="19.5">
      <c r="A104" s="25" t="s">
        <v>145</v>
      </c>
      <c r="B104" s="6" t="s">
        <v>33</v>
      </c>
      <c r="C104" s="7">
        <v>24</v>
      </c>
      <c r="D104" s="8">
        <v>50</v>
      </c>
      <c r="E104" s="8">
        <v>50</v>
      </c>
      <c r="F104" s="8">
        <f t="shared" si="3"/>
        <v>100</v>
      </c>
      <c r="G104" s="49" t="s">
        <v>9</v>
      </c>
      <c r="H104" s="34">
        <v>19864</v>
      </c>
      <c r="J104" s="36">
        <f t="shared" si="4"/>
        <v>65</v>
      </c>
    </row>
    <row r="105" spans="1:10" ht="19.5">
      <c r="A105" s="25" t="s">
        <v>209</v>
      </c>
      <c r="B105" s="6" t="s">
        <v>33</v>
      </c>
      <c r="C105" s="7">
        <v>14</v>
      </c>
      <c r="D105" s="8">
        <v>55</v>
      </c>
      <c r="E105" s="8">
        <v>46</v>
      </c>
      <c r="F105" s="8">
        <f t="shared" si="3"/>
        <v>101</v>
      </c>
      <c r="G105" s="49" t="s">
        <v>9</v>
      </c>
      <c r="H105" s="34">
        <v>22355</v>
      </c>
      <c r="J105" s="36">
        <f t="shared" si="4"/>
        <v>59</v>
      </c>
    </row>
    <row r="106" spans="1:10" ht="19.5">
      <c r="A106" s="86" t="s">
        <v>120</v>
      </c>
      <c r="B106" s="6" t="s">
        <v>33</v>
      </c>
      <c r="C106" s="7">
        <v>14</v>
      </c>
      <c r="D106" s="8">
        <v>50</v>
      </c>
      <c r="E106" s="8">
        <v>51</v>
      </c>
      <c r="F106" s="8">
        <f t="shared" ref="F106:F135" si="5">SUM(D106+E106)</f>
        <v>101</v>
      </c>
      <c r="G106" s="49" t="s">
        <v>9</v>
      </c>
      <c r="H106" s="34">
        <v>25038</v>
      </c>
      <c r="J106" s="36">
        <f t="shared" si="4"/>
        <v>51</v>
      </c>
    </row>
    <row r="107" spans="1:10" ht="19.5">
      <c r="A107" s="25" t="s">
        <v>76</v>
      </c>
      <c r="B107" s="6" t="s">
        <v>36</v>
      </c>
      <c r="C107" s="7">
        <v>26</v>
      </c>
      <c r="D107" s="8">
        <v>55</v>
      </c>
      <c r="E107" s="8">
        <v>47</v>
      </c>
      <c r="F107" s="8">
        <f t="shared" si="5"/>
        <v>102</v>
      </c>
      <c r="G107" s="49" t="s">
        <v>9</v>
      </c>
      <c r="H107" s="34">
        <v>26150</v>
      </c>
      <c r="J107" s="36">
        <f t="shared" si="4"/>
        <v>48</v>
      </c>
    </row>
    <row r="108" spans="1:10" ht="19.5">
      <c r="A108" s="25" t="s">
        <v>207</v>
      </c>
      <c r="B108" s="6" t="s">
        <v>27</v>
      </c>
      <c r="C108" s="7">
        <v>17</v>
      </c>
      <c r="D108" s="8">
        <v>55</v>
      </c>
      <c r="E108" s="8">
        <v>47</v>
      </c>
      <c r="F108" s="8">
        <f t="shared" si="5"/>
        <v>102</v>
      </c>
      <c r="G108" s="49" t="s">
        <v>9</v>
      </c>
      <c r="H108" s="34">
        <v>19582</v>
      </c>
      <c r="J108" s="36">
        <f t="shared" si="4"/>
        <v>66</v>
      </c>
    </row>
    <row r="109" spans="1:10" ht="19.5">
      <c r="A109" s="25" t="s">
        <v>101</v>
      </c>
      <c r="B109" s="6" t="s">
        <v>29</v>
      </c>
      <c r="C109" s="7">
        <v>25</v>
      </c>
      <c r="D109" s="8">
        <v>54</v>
      </c>
      <c r="E109" s="8">
        <v>48</v>
      </c>
      <c r="F109" s="8">
        <f t="shared" si="5"/>
        <v>102</v>
      </c>
      <c r="G109" s="49" t="s">
        <v>9</v>
      </c>
      <c r="H109" s="34">
        <v>25427</v>
      </c>
      <c r="J109" s="36">
        <f t="shared" si="4"/>
        <v>50</v>
      </c>
    </row>
    <row r="110" spans="1:10" ht="19.5">
      <c r="A110" s="25" t="s">
        <v>121</v>
      </c>
      <c r="B110" s="6" t="s">
        <v>23</v>
      </c>
      <c r="C110" s="7">
        <v>23</v>
      </c>
      <c r="D110" s="8">
        <v>52</v>
      </c>
      <c r="E110" s="8">
        <v>50</v>
      </c>
      <c r="F110" s="8">
        <f t="shared" si="5"/>
        <v>102</v>
      </c>
      <c r="G110" s="49" t="s">
        <v>9</v>
      </c>
      <c r="H110" s="34">
        <v>26004</v>
      </c>
      <c r="J110" s="36">
        <f t="shared" si="4"/>
        <v>49</v>
      </c>
    </row>
    <row r="111" spans="1:10" ht="19.5">
      <c r="A111" s="25" t="s">
        <v>114</v>
      </c>
      <c r="B111" s="6" t="s">
        <v>127</v>
      </c>
      <c r="C111" s="7">
        <v>28</v>
      </c>
      <c r="D111" s="8">
        <v>49</v>
      </c>
      <c r="E111" s="8">
        <v>53</v>
      </c>
      <c r="F111" s="8">
        <f t="shared" si="5"/>
        <v>102</v>
      </c>
      <c r="G111" s="49" t="s">
        <v>9</v>
      </c>
      <c r="H111" s="34">
        <v>28319</v>
      </c>
      <c r="J111" s="36">
        <f t="shared" si="4"/>
        <v>42</v>
      </c>
    </row>
    <row r="112" spans="1:10" ht="19.5">
      <c r="A112" s="25" t="s">
        <v>96</v>
      </c>
      <c r="B112" s="6" t="s">
        <v>127</v>
      </c>
      <c r="C112" s="7">
        <v>19</v>
      </c>
      <c r="D112" s="8">
        <v>54</v>
      </c>
      <c r="E112" s="8">
        <v>50</v>
      </c>
      <c r="F112" s="8">
        <f t="shared" si="5"/>
        <v>104</v>
      </c>
      <c r="G112" s="49" t="s">
        <v>9</v>
      </c>
      <c r="H112" s="34">
        <v>23449</v>
      </c>
      <c r="J112" s="36">
        <f t="shared" si="4"/>
        <v>56</v>
      </c>
    </row>
    <row r="113" spans="1:10" ht="19.5">
      <c r="A113" s="25" t="s">
        <v>177</v>
      </c>
      <c r="B113" s="6" t="s">
        <v>42</v>
      </c>
      <c r="C113" s="7">
        <v>22</v>
      </c>
      <c r="D113" s="8">
        <v>53</v>
      </c>
      <c r="E113" s="8">
        <v>52</v>
      </c>
      <c r="F113" s="8">
        <f t="shared" si="5"/>
        <v>105</v>
      </c>
      <c r="G113" s="49" t="s">
        <v>9</v>
      </c>
      <c r="H113" s="34">
        <v>28033</v>
      </c>
      <c r="J113" s="36">
        <f t="shared" si="4"/>
        <v>43</v>
      </c>
    </row>
    <row r="114" spans="1:10" ht="19.5">
      <c r="A114" s="25" t="s">
        <v>113</v>
      </c>
      <c r="B114" s="6" t="s">
        <v>127</v>
      </c>
      <c r="C114" s="7">
        <v>28</v>
      </c>
      <c r="D114" s="8">
        <v>55</v>
      </c>
      <c r="E114" s="8">
        <v>51</v>
      </c>
      <c r="F114" s="8">
        <f t="shared" si="5"/>
        <v>106</v>
      </c>
      <c r="G114" s="49" t="s">
        <v>9</v>
      </c>
      <c r="H114" s="34">
        <v>25110</v>
      </c>
      <c r="J114" s="36">
        <f t="shared" si="4"/>
        <v>51</v>
      </c>
    </row>
    <row r="115" spans="1:10" ht="19.5">
      <c r="A115" s="25" t="s">
        <v>193</v>
      </c>
      <c r="B115" s="6" t="s">
        <v>137</v>
      </c>
      <c r="C115" s="7">
        <v>16</v>
      </c>
      <c r="D115" s="8">
        <v>55</v>
      </c>
      <c r="E115" s="8">
        <v>51</v>
      </c>
      <c r="F115" s="8">
        <f t="shared" si="5"/>
        <v>106</v>
      </c>
      <c r="G115" s="49" t="s">
        <v>9</v>
      </c>
      <c r="H115" s="34">
        <v>22761</v>
      </c>
      <c r="J115" s="36">
        <f t="shared" si="4"/>
        <v>57</v>
      </c>
    </row>
    <row r="116" spans="1:10" ht="19.5">
      <c r="A116" s="25" t="s">
        <v>200</v>
      </c>
      <c r="B116" s="6" t="s">
        <v>137</v>
      </c>
      <c r="C116" s="7">
        <v>29</v>
      </c>
      <c r="D116" s="8">
        <v>59</v>
      </c>
      <c r="E116" s="8">
        <v>48</v>
      </c>
      <c r="F116" s="8">
        <f t="shared" si="5"/>
        <v>107</v>
      </c>
      <c r="G116" s="49" t="s">
        <v>9</v>
      </c>
      <c r="H116" s="34">
        <v>17789</v>
      </c>
      <c r="J116" s="36">
        <f t="shared" si="4"/>
        <v>71</v>
      </c>
    </row>
    <row r="117" spans="1:10" ht="19.5">
      <c r="A117" s="25" t="s">
        <v>122</v>
      </c>
      <c r="B117" s="6" t="s">
        <v>29</v>
      </c>
      <c r="C117" s="7">
        <v>31</v>
      </c>
      <c r="D117" s="8">
        <v>56</v>
      </c>
      <c r="E117" s="8">
        <v>51</v>
      </c>
      <c r="F117" s="8">
        <f t="shared" si="5"/>
        <v>107</v>
      </c>
      <c r="G117" s="49" t="s">
        <v>9</v>
      </c>
      <c r="H117" s="34">
        <v>25098</v>
      </c>
      <c r="J117" s="36">
        <f t="shared" si="4"/>
        <v>51</v>
      </c>
    </row>
    <row r="118" spans="1:10" ht="19.5">
      <c r="A118" s="25" t="s">
        <v>201</v>
      </c>
      <c r="B118" s="6" t="s">
        <v>42</v>
      </c>
      <c r="C118" s="7">
        <v>29</v>
      </c>
      <c r="D118" s="8">
        <v>54</v>
      </c>
      <c r="E118" s="8">
        <v>53</v>
      </c>
      <c r="F118" s="8">
        <f t="shared" si="5"/>
        <v>107</v>
      </c>
      <c r="G118" s="49" t="s">
        <v>9</v>
      </c>
      <c r="H118" s="34">
        <v>17729</v>
      </c>
      <c r="J118" s="36">
        <f t="shared" si="4"/>
        <v>71</v>
      </c>
    </row>
    <row r="119" spans="1:10" ht="19.5">
      <c r="A119" s="25" t="s">
        <v>138</v>
      </c>
      <c r="B119" s="6" t="s">
        <v>29</v>
      </c>
      <c r="C119" s="7">
        <v>25</v>
      </c>
      <c r="D119" s="8">
        <v>53</v>
      </c>
      <c r="E119" s="8">
        <v>55</v>
      </c>
      <c r="F119" s="8">
        <f t="shared" si="5"/>
        <v>108</v>
      </c>
      <c r="G119" s="49" t="s">
        <v>9</v>
      </c>
      <c r="H119" s="34">
        <v>22292</v>
      </c>
      <c r="J119" s="36">
        <f t="shared" si="4"/>
        <v>59</v>
      </c>
    </row>
    <row r="120" spans="1:10" ht="19.5">
      <c r="A120" s="25" t="s">
        <v>83</v>
      </c>
      <c r="B120" s="6" t="s">
        <v>34</v>
      </c>
      <c r="C120" s="7">
        <v>30</v>
      </c>
      <c r="D120" s="8">
        <v>56</v>
      </c>
      <c r="E120" s="8">
        <v>53</v>
      </c>
      <c r="F120" s="8">
        <f t="shared" si="5"/>
        <v>109</v>
      </c>
      <c r="G120" s="49" t="s">
        <v>9</v>
      </c>
      <c r="H120" s="34">
        <v>21570</v>
      </c>
      <c r="J120" s="36">
        <f t="shared" si="4"/>
        <v>61</v>
      </c>
    </row>
    <row r="121" spans="1:10" ht="19.5">
      <c r="A121" s="25" t="s">
        <v>208</v>
      </c>
      <c r="B121" s="6" t="s">
        <v>34</v>
      </c>
      <c r="C121" s="7">
        <v>24</v>
      </c>
      <c r="D121" s="8">
        <v>54</v>
      </c>
      <c r="E121" s="8">
        <v>55</v>
      </c>
      <c r="F121" s="8">
        <f t="shared" si="5"/>
        <v>109</v>
      </c>
      <c r="G121" s="49" t="s">
        <v>9</v>
      </c>
      <c r="H121" s="34">
        <v>19579</v>
      </c>
      <c r="J121" s="36">
        <f t="shared" si="4"/>
        <v>66</v>
      </c>
    </row>
    <row r="122" spans="1:10" ht="19.5">
      <c r="A122" s="25" t="s">
        <v>192</v>
      </c>
      <c r="B122" s="6" t="s">
        <v>30</v>
      </c>
      <c r="C122" s="7">
        <v>20</v>
      </c>
      <c r="D122" s="8">
        <v>53</v>
      </c>
      <c r="E122" s="8">
        <v>56</v>
      </c>
      <c r="F122" s="8">
        <f t="shared" si="5"/>
        <v>109</v>
      </c>
      <c r="G122" s="49" t="s">
        <v>9</v>
      </c>
      <c r="H122" s="34">
        <v>25393</v>
      </c>
      <c r="J122" s="36">
        <f t="shared" si="4"/>
        <v>50</v>
      </c>
    </row>
    <row r="123" spans="1:10" ht="19.5">
      <c r="A123" s="25" t="s">
        <v>116</v>
      </c>
      <c r="B123" s="6" t="s">
        <v>127</v>
      </c>
      <c r="C123" s="7">
        <v>25</v>
      </c>
      <c r="D123" s="8">
        <v>49</v>
      </c>
      <c r="E123" s="8">
        <v>60</v>
      </c>
      <c r="F123" s="8">
        <f t="shared" si="5"/>
        <v>109</v>
      </c>
      <c r="G123" s="49" t="s">
        <v>9</v>
      </c>
      <c r="H123" s="34">
        <v>34736</v>
      </c>
      <c r="J123" s="36">
        <f t="shared" si="4"/>
        <v>25</v>
      </c>
    </row>
    <row r="124" spans="1:10" ht="19.5">
      <c r="A124" s="86" t="s">
        <v>124</v>
      </c>
      <c r="B124" s="6" t="s">
        <v>34</v>
      </c>
      <c r="C124" s="7">
        <v>30</v>
      </c>
      <c r="D124" s="8">
        <v>58</v>
      </c>
      <c r="E124" s="8">
        <v>52</v>
      </c>
      <c r="F124" s="8">
        <f t="shared" si="5"/>
        <v>110</v>
      </c>
      <c r="G124" s="49" t="s">
        <v>9</v>
      </c>
      <c r="H124" s="34">
        <v>31051</v>
      </c>
      <c r="J124" s="36">
        <f t="shared" si="4"/>
        <v>35</v>
      </c>
    </row>
    <row r="125" spans="1:10" ht="19.5">
      <c r="A125" s="25" t="s">
        <v>202</v>
      </c>
      <c r="B125" s="6" t="s">
        <v>34</v>
      </c>
      <c r="C125" s="7">
        <v>34</v>
      </c>
      <c r="D125" s="8">
        <v>56</v>
      </c>
      <c r="E125" s="8">
        <v>56</v>
      </c>
      <c r="F125" s="8">
        <f t="shared" si="5"/>
        <v>112</v>
      </c>
      <c r="G125" s="49" t="s">
        <v>9</v>
      </c>
      <c r="H125" s="34">
        <v>19501</v>
      </c>
      <c r="J125" s="36">
        <f t="shared" si="4"/>
        <v>66</v>
      </c>
    </row>
    <row r="126" spans="1:10" ht="19.5">
      <c r="A126" s="25" t="s">
        <v>212</v>
      </c>
      <c r="B126" s="6" t="s">
        <v>30</v>
      </c>
      <c r="C126" s="7">
        <v>25</v>
      </c>
      <c r="D126" s="8">
        <v>63</v>
      </c>
      <c r="E126" s="8">
        <v>50</v>
      </c>
      <c r="F126" s="8">
        <f t="shared" si="5"/>
        <v>113</v>
      </c>
      <c r="G126" s="49" t="s">
        <v>9</v>
      </c>
      <c r="H126" s="34">
        <v>19293</v>
      </c>
      <c r="J126" s="36">
        <f t="shared" si="4"/>
        <v>67</v>
      </c>
    </row>
    <row r="127" spans="1:10" ht="19.5">
      <c r="A127" s="25" t="s">
        <v>186</v>
      </c>
      <c r="B127" s="6" t="s">
        <v>34</v>
      </c>
      <c r="C127" s="7">
        <v>38</v>
      </c>
      <c r="D127" s="8">
        <v>62</v>
      </c>
      <c r="E127" s="8">
        <v>51</v>
      </c>
      <c r="F127" s="8">
        <f t="shared" si="5"/>
        <v>113</v>
      </c>
      <c r="G127" s="49" t="s">
        <v>9</v>
      </c>
      <c r="H127" s="34">
        <v>24291</v>
      </c>
      <c r="J127" s="36">
        <f t="shared" si="4"/>
        <v>53</v>
      </c>
    </row>
    <row r="128" spans="1:10" ht="19.5">
      <c r="A128" s="25" t="s">
        <v>205</v>
      </c>
      <c r="B128" s="6" t="s">
        <v>29</v>
      </c>
      <c r="C128" s="7">
        <v>31</v>
      </c>
      <c r="D128" s="8">
        <v>55</v>
      </c>
      <c r="E128" s="8">
        <v>58</v>
      </c>
      <c r="F128" s="8">
        <f t="shared" si="5"/>
        <v>113</v>
      </c>
      <c r="G128" s="49" t="s">
        <v>9</v>
      </c>
      <c r="H128" s="34">
        <v>20677</v>
      </c>
      <c r="J128" s="36">
        <f t="shared" si="4"/>
        <v>63</v>
      </c>
    </row>
    <row r="129" spans="1:10" ht="19.5">
      <c r="A129" s="25" t="s">
        <v>206</v>
      </c>
      <c r="B129" s="6" t="s">
        <v>34</v>
      </c>
      <c r="C129" s="7">
        <v>31</v>
      </c>
      <c r="D129" s="8">
        <v>59</v>
      </c>
      <c r="E129" s="8">
        <v>55</v>
      </c>
      <c r="F129" s="8">
        <f t="shared" si="5"/>
        <v>114</v>
      </c>
      <c r="G129" s="49" t="s">
        <v>9</v>
      </c>
      <c r="H129" s="34">
        <v>20741</v>
      </c>
      <c r="J129" s="36">
        <f t="shared" si="4"/>
        <v>63</v>
      </c>
    </row>
    <row r="130" spans="1:10" ht="19.5">
      <c r="A130" s="86" t="s">
        <v>221</v>
      </c>
      <c r="B130" s="6" t="s">
        <v>27</v>
      </c>
      <c r="C130" s="7">
        <v>33</v>
      </c>
      <c r="D130" s="8">
        <v>59</v>
      </c>
      <c r="E130" s="8">
        <v>55</v>
      </c>
      <c r="F130" s="8">
        <f t="shared" si="5"/>
        <v>114</v>
      </c>
      <c r="G130" s="49" t="s">
        <v>9</v>
      </c>
      <c r="H130" s="34">
        <v>20173</v>
      </c>
      <c r="J130" s="36">
        <f t="shared" si="4"/>
        <v>65</v>
      </c>
    </row>
    <row r="131" spans="1:10" ht="19.5">
      <c r="A131" s="25" t="s">
        <v>52</v>
      </c>
      <c r="B131" s="6" t="s">
        <v>34</v>
      </c>
      <c r="C131" s="7">
        <v>38</v>
      </c>
      <c r="D131" s="8">
        <v>57</v>
      </c>
      <c r="E131" s="8">
        <v>57</v>
      </c>
      <c r="F131" s="8">
        <f t="shared" si="5"/>
        <v>114</v>
      </c>
      <c r="G131" s="49" t="s">
        <v>9</v>
      </c>
      <c r="H131" s="34">
        <v>16955</v>
      </c>
      <c r="J131" s="36">
        <f t="shared" si="4"/>
        <v>73</v>
      </c>
    </row>
    <row r="132" spans="1:10" ht="19.5">
      <c r="A132" s="25" t="s">
        <v>139</v>
      </c>
      <c r="B132" s="6" t="s">
        <v>42</v>
      </c>
      <c r="C132" s="7">
        <v>32</v>
      </c>
      <c r="D132" s="8">
        <v>63</v>
      </c>
      <c r="E132" s="8">
        <v>53</v>
      </c>
      <c r="F132" s="8">
        <f t="shared" si="5"/>
        <v>116</v>
      </c>
      <c r="G132" s="49" t="s">
        <v>9</v>
      </c>
      <c r="H132" s="34">
        <v>17087</v>
      </c>
      <c r="J132" s="36">
        <f t="shared" si="4"/>
        <v>73</v>
      </c>
    </row>
    <row r="133" spans="1:10" ht="19.5">
      <c r="A133" s="25" t="s">
        <v>210</v>
      </c>
      <c r="B133" s="6" t="s">
        <v>34</v>
      </c>
      <c r="C133" s="7">
        <v>29</v>
      </c>
      <c r="D133" s="8">
        <v>58</v>
      </c>
      <c r="E133" s="8">
        <v>58</v>
      </c>
      <c r="F133" s="8">
        <f t="shared" si="5"/>
        <v>116</v>
      </c>
      <c r="G133" s="49" t="s">
        <v>9</v>
      </c>
      <c r="H133" s="34">
        <v>17294</v>
      </c>
      <c r="J133" s="36">
        <f t="shared" si="4"/>
        <v>72</v>
      </c>
    </row>
    <row r="134" spans="1:10" ht="19.5">
      <c r="A134" s="25" t="s">
        <v>211</v>
      </c>
      <c r="B134" s="6" t="s">
        <v>34</v>
      </c>
      <c r="C134" s="7">
        <v>35</v>
      </c>
      <c r="D134" s="8">
        <v>61</v>
      </c>
      <c r="E134" s="8">
        <v>61</v>
      </c>
      <c r="F134" s="8">
        <f t="shared" si="5"/>
        <v>122</v>
      </c>
      <c r="G134" s="49" t="s">
        <v>9</v>
      </c>
      <c r="H134" s="34">
        <v>15193</v>
      </c>
      <c r="J134" s="36">
        <f t="shared" si="4"/>
        <v>78</v>
      </c>
    </row>
    <row r="135" spans="1:10" ht="20.25" thickBot="1">
      <c r="A135" s="87" t="s">
        <v>126</v>
      </c>
      <c r="B135" s="70" t="s">
        <v>34</v>
      </c>
      <c r="C135" s="71">
        <v>48</v>
      </c>
      <c r="D135" s="72">
        <v>67</v>
      </c>
      <c r="E135" s="72">
        <v>70</v>
      </c>
      <c r="F135" s="72">
        <f t="shared" si="5"/>
        <v>137</v>
      </c>
      <c r="G135" s="75" t="s">
        <v>9</v>
      </c>
      <c r="H135" s="73">
        <v>25653</v>
      </c>
      <c r="J135" s="36">
        <f t="shared" si="4"/>
        <v>50</v>
      </c>
    </row>
  </sheetData>
  <sortState ref="A10:H186">
    <sortCondition ref="F10:F186"/>
    <sortCondition ref="E10:E186"/>
    <sortCondition ref="D10:D186"/>
  </sortState>
  <mergeCells count="7">
    <mergeCell ref="A6:G6"/>
    <mergeCell ref="A7:G7"/>
    <mergeCell ref="A8:G8"/>
    <mergeCell ref="A2:G2"/>
    <mergeCell ref="A3:G3"/>
    <mergeCell ref="A5:G5"/>
    <mergeCell ref="A4:G4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1"/>
  </sheetPr>
  <dimension ref="A1:H71"/>
  <sheetViews>
    <sheetView zoomScale="85" zoomScaleNormal="85" workbookViewId="0">
      <selection sqref="A1:G1"/>
    </sheetView>
  </sheetViews>
  <sheetFormatPr baseColWidth="10" defaultRowHeight="12.75"/>
  <cols>
    <col min="1" max="1" width="45.28515625" bestFit="1" customWidth="1"/>
    <col min="2" max="2" width="11.140625" bestFit="1" customWidth="1"/>
    <col min="3" max="3" width="4.42578125" bestFit="1" customWidth="1"/>
    <col min="5" max="5" width="11.5703125" bestFit="1" customWidth="1"/>
    <col min="6" max="6" width="12.140625" bestFit="1" customWidth="1"/>
    <col min="7" max="7" width="4.42578125" bestFit="1" customWidth="1"/>
    <col min="8" max="8" width="11.42578125" style="91"/>
  </cols>
  <sheetData>
    <row r="1" spans="1:8" s="80" customFormat="1" ht="23.25">
      <c r="A1" s="107" t="s">
        <v>7</v>
      </c>
      <c r="B1" s="107"/>
      <c r="C1" s="107"/>
      <c r="D1" s="107"/>
      <c r="E1" s="107"/>
      <c r="F1" s="107"/>
      <c r="G1" s="107"/>
      <c r="H1" s="92"/>
    </row>
    <row r="2" spans="1:8" s="80" customFormat="1" ht="24" thickBot="1">
      <c r="A2" s="107" t="s">
        <v>8</v>
      </c>
      <c r="B2" s="107"/>
      <c r="C2" s="107"/>
      <c r="D2" s="107"/>
      <c r="E2" s="107"/>
      <c r="F2" s="107"/>
      <c r="G2" s="107"/>
      <c r="H2" s="92"/>
    </row>
    <row r="3" spans="1:8" s="1" customFormat="1" ht="19.5" thickBot="1">
      <c r="A3" s="108" t="str">
        <f>'MID AMATEUR'!A3:G3</f>
        <v>VILLA GESELL</v>
      </c>
      <c r="B3" s="109"/>
      <c r="C3" s="109"/>
      <c r="D3" s="109"/>
      <c r="E3" s="109"/>
      <c r="F3" s="109"/>
      <c r="G3" s="110"/>
      <c r="H3" s="92"/>
    </row>
    <row r="4" spans="1:8" s="1" customFormat="1" ht="19.5" thickBot="1">
      <c r="A4" s="108" t="str">
        <f>'MID AMATEUR'!A4:G4</f>
        <v>GOLF CLUB</v>
      </c>
      <c r="B4" s="109"/>
      <c r="C4" s="109"/>
      <c r="D4" s="109"/>
      <c r="E4" s="109"/>
      <c r="F4" s="109"/>
      <c r="G4" s="110"/>
      <c r="H4" s="92"/>
    </row>
    <row r="5" spans="1:8" s="40" customFormat="1" ht="15">
      <c r="A5" s="111" t="str">
        <f>'MID AMATEUR'!A5:G5</f>
        <v>1° FECHA DE MAYORES</v>
      </c>
      <c r="B5" s="111"/>
      <c r="C5" s="111"/>
      <c r="D5" s="111"/>
      <c r="E5" s="111"/>
      <c r="F5" s="111"/>
      <c r="G5" s="111"/>
      <c r="H5" s="92"/>
    </row>
    <row r="6" spans="1:8" s="40" customFormat="1" ht="15">
      <c r="A6" s="112" t="str">
        <f>'MID AMATEUR'!A6:G6</f>
        <v>DOS VUELTAS DE 9 HOYOS MEDAL PLAY</v>
      </c>
      <c r="B6" s="112"/>
      <c r="C6" s="112"/>
      <c r="D6" s="112"/>
      <c r="E6" s="112"/>
      <c r="F6" s="112"/>
      <c r="G6" s="112"/>
      <c r="H6" s="92"/>
    </row>
    <row r="7" spans="1:8" s="40" customFormat="1" ht="15.75" thickBot="1">
      <c r="A7" s="116" t="str">
        <f>'MID AMATEUR'!A7:G7</f>
        <v>DOMINGO 21 DE MARZO DE 2021</v>
      </c>
      <c r="B7" s="116"/>
      <c r="C7" s="116"/>
      <c r="D7" s="116"/>
      <c r="E7" s="116"/>
      <c r="F7" s="116"/>
      <c r="G7" s="116"/>
      <c r="H7" s="92"/>
    </row>
    <row r="8" spans="1:8" ht="16.5" thickBot="1">
      <c r="A8" s="113" t="s">
        <v>14</v>
      </c>
      <c r="B8" s="114"/>
      <c r="C8" s="114"/>
      <c r="D8" s="114"/>
      <c r="E8" s="114"/>
      <c r="F8" s="114"/>
      <c r="G8" s="115"/>
      <c r="H8" s="92"/>
    </row>
    <row r="9" spans="1:8" s="13" customFormat="1" ht="16.5" thickBot="1">
      <c r="A9" s="19" t="s">
        <v>0</v>
      </c>
      <c r="B9" s="20" t="s">
        <v>10</v>
      </c>
      <c r="C9" s="19" t="s">
        <v>1</v>
      </c>
      <c r="D9" s="19" t="s">
        <v>2</v>
      </c>
      <c r="E9" s="19" t="s">
        <v>3</v>
      </c>
      <c r="F9" s="19" t="s">
        <v>4</v>
      </c>
      <c r="G9" s="19" t="s">
        <v>9</v>
      </c>
      <c r="H9" s="92"/>
    </row>
    <row r="10" spans="1:8" s="13" customFormat="1" ht="15.75">
      <c r="A10" s="14" t="str">
        <f>'SIN VENTAJAGENERAL'!A10</f>
        <v>TASSARA JULIO MATIAS</v>
      </c>
      <c r="B10" s="15" t="str">
        <f>'SIN VENTAJAGENERAL'!B10</f>
        <v>ML</v>
      </c>
      <c r="C10" s="16">
        <f>'SIN VENTAJAGENERAL'!C10</f>
        <v>-1</v>
      </c>
      <c r="D10" s="15">
        <f>'SIN VENTAJAGENERAL'!D10</f>
        <v>35</v>
      </c>
      <c r="E10" s="15">
        <f>'SIN VENTAJAGENERAL'!E10</f>
        <v>35</v>
      </c>
      <c r="F10" s="17">
        <f>SUM(D10+E10)</f>
        <v>70</v>
      </c>
      <c r="G10" s="18" t="s">
        <v>9</v>
      </c>
      <c r="H10" s="92" t="s">
        <v>140</v>
      </c>
    </row>
    <row r="11" spans="1:8" s="13" customFormat="1" ht="15.75">
      <c r="A11" s="14" t="str">
        <f>'SIN VENTAJAGENERAL'!A11</f>
        <v>RODRIGUES CRISTIAN ADOLFO</v>
      </c>
      <c r="B11" s="15" t="str">
        <f>'SIN VENTAJAGENERAL'!B11</f>
        <v>SPGC</v>
      </c>
      <c r="C11" s="16">
        <f>'SIN VENTAJAGENERAL'!C11</f>
        <v>3</v>
      </c>
      <c r="D11" s="15">
        <f>'SIN VENTAJAGENERAL'!D11</f>
        <v>37</v>
      </c>
      <c r="E11" s="15">
        <f>'SIN VENTAJAGENERAL'!E11</f>
        <v>36</v>
      </c>
      <c r="F11" s="17">
        <f>SUM(D11+E11)</f>
        <v>73</v>
      </c>
      <c r="G11" s="18" t="s">
        <v>9</v>
      </c>
      <c r="H11" s="92" t="s">
        <v>140</v>
      </c>
    </row>
    <row r="12" spans="1:8" s="13" customFormat="1" ht="14.1" customHeight="1" thickBot="1">
      <c r="A12" s="106"/>
      <c r="B12" s="106"/>
      <c r="C12" s="106"/>
      <c r="D12" s="106"/>
      <c r="E12" s="106"/>
      <c r="F12" s="106"/>
      <c r="G12" s="106"/>
      <c r="H12" s="92"/>
    </row>
    <row r="13" spans="1:8" ht="16.5" thickBot="1">
      <c r="A13" s="113" t="s">
        <v>149</v>
      </c>
      <c r="B13" s="114"/>
      <c r="C13" s="114"/>
      <c r="D13" s="114"/>
      <c r="E13" s="114"/>
      <c r="F13" s="114"/>
      <c r="G13" s="115"/>
      <c r="H13" s="92"/>
    </row>
    <row r="14" spans="1:8" s="13" customFormat="1" ht="16.5" thickBot="1">
      <c r="A14" s="19" t="s">
        <v>0</v>
      </c>
      <c r="B14" s="20" t="s">
        <v>10</v>
      </c>
      <c r="C14" s="19" t="s">
        <v>1</v>
      </c>
      <c r="D14" s="19" t="s">
        <v>2</v>
      </c>
      <c r="E14" s="19" t="s">
        <v>3</v>
      </c>
      <c r="F14" s="19" t="s">
        <v>4</v>
      </c>
      <c r="G14" s="19" t="s">
        <v>9</v>
      </c>
      <c r="H14" s="92"/>
    </row>
    <row r="15" spans="1:8" s="13" customFormat="1" ht="15.75">
      <c r="A15" s="14" t="s">
        <v>146</v>
      </c>
      <c r="B15" s="15" t="s">
        <v>9</v>
      </c>
      <c r="C15" s="16" t="s">
        <v>9</v>
      </c>
      <c r="D15" s="15" t="s">
        <v>9</v>
      </c>
      <c r="E15" s="15" t="s">
        <v>9</v>
      </c>
      <c r="F15" s="17" t="s">
        <v>9</v>
      </c>
      <c r="G15" s="18" t="s">
        <v>9</v>
      </c>
      <c r="H15" s="92" t="s">
        <v>140</v>
      </c>
    </row>
    <row r="16" spans="1:8" s="13" customFormat="1" ht="16.5" thickBot="1">
      <c r="A16" s="14" t="str">
        <f>'MID AMATEUR'!A11</f>
        <v>PABON LUCAS</v>
      </c>
      <c r="B16" s="15" t="str">
        <f>'MID AMATEUR'!B11</f>
        <v>CEGL</v>
      </c>
      <c r="C16" s="16">
        <f>'MID AMATEUR'!C11</f>
        <v>0</v>
      </c>
      <c r="D16" s="15">
        <f>'MID AMATEUR'!D11</f>
        <v>40</v>
      </c>
      <c r="E16" s="15">
        <f>'MID AMATEUR'!E11</f>
        <v>35</v>
      </c>
      <c r="F16" s="17">
        <f>'MID AMATEUR'!F11</f>
        <v>75</v>
      </c>
      <c r="G16" s="18" t="s">
        <v>9</v>
      </c>
      <c r="H16" s="92" t="s">
        <v>140</v>
      </c>
    </row>
    <row r="17" spans="1:8" ht="16.5" thickBot="1">
      <c r="A17" s="113" t="s">
        <v>150</v>
      </c>
      <c r="B17" s="114"/>
      <c r="C17" s="114"/>
      <c r="D17" s="114"/>
      <c r="E17" s="114"/>
      <c r="F17" s="114"/>
      <c r="G17" s="115"/>
      <c r="H17" s="92"/>
    </row>
    <row r="18" spans="1:8" s="13" customFormat="1" ht="16.5" thickBot="1">
      <c r="A18" s="19" t="s">
        <v>0</v>
      </c>
      <c r="B18" s="20" t="s">
        <v>10</v>
      </c>
      <c r="C18" s="19" t="s">
        <v>1</v>
      </c>
      <c r="D18" s="19" t="s">
        <v>2</v>
      </c>
      <c r="E18" s="19" t="s">
        <v>3</v>
      </c>
      <c r="F18" s="19" t="s">
        <v>4</v>
      </c>
      <c r="G18" s="19" t="s">
        <v>5</v>
      </c>
      <c r="H18" s="92"/>
    </row>
    <row r="19" spans="1:8" s="13" customFormat="1" ht="15.75">
      <c r="A19" s="14" t="s">
        <v>163</v>
      </c>
      <c r="B19" s="15" t="s">
        <v>33</v>
      </c>
      <c r="C19" s="16">
        <v>20</v>
      </c>
      <c r="D19" s="15">
        <v>43</v>
      </c>
      <c r="E19" s="15">
        <v>42</v>
      </c>
      <c r="F19" s="17">
        <f t="shared" ref="F19:F20" si="0">SUM(D19+E19)</f>
        <v>85</v>
      </c>
      <c r="G19" s="18">
        <f t="shared" ref="G19:G20" si="1">(F19-C19)</f>
        <v>65</v>
      </c>
      <c r="H19" s="92" t="s">
        <v>140</v>
      </c>
    </row>
    <row r="20" spans="1:8" s="13" customFormat="1" ht="15.75">
      <c r="A20" s="14" t="s">
        <v>67</v>
      </c>
      <c r="B20" s="15" t="s">
        <v>34</v>
      </c>
      <c r="C20" s="16">
        <v>22</v>
      </c>
      <c r="D20" s="15">
        <v>45</v>
      </c>
      <c r="E20" s="15">
        <v>46</v>
      </c>
      <c r="F20" s="17">
        <f t="shared" si="0"/>
        <v>91</v>
      </c>
      <c r="G20" s="18">
        <f t="shared" si="1"/>
        <v>69</v>
      </c>
      <c r="H20" s="92" t="s">
        <v>140</v>
      </c>
    </row>
    <row r="21" spans="1:8" ht="14.1" customHeight="1" thickBot="1">
      <c r="A21" s="106"/>
      <c r="B21" s="106"/>
      <c r="C21" s="106"/>
      <c r="D21" s="106"/>
      <c r="E21" s="106"/>
      <c r="F21" s="106"/>
      <c r="G21" s="106"/>
      <c r="H21" s="92"/>
    </row>
    <row r="22" spans="1:8" ht="16.5" thickBot="1">
      <c r="A22" s="113" t="s">
        <v>152</v>
      </c>
      <c r="B22" s="114"/>
      <c r="C22" s="114"/>
      <c r="D22" s="114"/>
      <c r="E22" s="114"/>
      <c r="F22" s="114"/>
      <c r="G22" s="115"/>
      <c r="H22" s="92"/>
    </row>
    <row r="23" spans="1:8" s="13" customFormat="1" ht="16.5" thickBot="1">
      <c r="A23" s="19" t="s">
        <v>0</v>
      </c>
      <c r="B23" s="20" t="s">
        <v>10</v>
      </c>
      <c r="C23" s="19" t="s">
        <v>1</v>
      </c>
      <c r="D23" s="19" t="s">
        <v>2</v>
      </c>
      <c r="E23" s="19" t="s">
        <v>3</v>
      </c>
      <c r="F23" s="19" t="s">
        <v>4</v>
      </c>
      <c r="G23" s="19" t="s">
        <v>9</v>
      </c>
      <c r="H23" s="92"/>
    </row>
    <row r="24" spans="1:8" s="13" customFormat="1" ht="15.75">
      <c r="A24" s="14" t="str">
        <f>'PRE SENIOR'!A10</f>
        <v>MARTINEZ HERNAN RAFAEL</v>
      </c>
      <c r="B24" s="15" t="str">
        <f>'PRE SENIOR'!B10</f>
        <v>CMDP</v>
      </c>
      <c r="C24" s="16">
        <f>'PRE SENIOR'!C10</f>
        <v>-1</v>
      </c>
      <c r="D24" s="15">
        <f>'PRE SENIOR'!D10</f>
        <v>38</v>
      </c>
      <c r="E24" s="15">
        <f>'PRE SENIOR'!E10</f>
        <v>36</v>
      </c>
      <c r="F24" s="17">
        <f>SUM(D24+E24)</f>
        <v>74</v>
      </c>
      <c r="G24" s="55" t="s">
        <v>9</v>
      </c>
      <c r="H24" s="92" t="s">
        <v>140</v>
      </c>
    </row>
    <row r="25" spans="1:8" s="13" customFormat="1" ht="16.5" thickBot="1">
      <c r="A25" s="14" t="str">
        <f>'PRE SENIOR'!A11</f>
        <v>VILLALBA MARCOS ANDRES</v>
      </c>
      <c r="B25" s="15" t="str">
        <f>'PRE SENIOR'!B11</f>
        <v>CG</v>
      </c>
      <c r="C25" s="16">
        <f>'PRE SENIOR'!C11</f>
        <v>6</v>
      </c>
      <c r="D25" s="15">
        <f>'PRE SENIOR'!D11</f>
        <v>38</v>
      </c>
      <c r="E25" s="15">
        <f>'PRE SENIOR'!E11</f>
        <v>37</v>
      </c>
      <c r="F25" s="17">
        <f>SUM(D25+E25)</f>
        <v>75</v>
      </c>
      <c r="G25" s="55" t="s">
        <v>9</v>
      </c>
      <c r="H25" s="92" t="s">
        <v>140</v>
      </c>
    </row>
    <row r="26" spans="1:8" s="13" customFormat="1" ht="16.5" thickBot="1">
      <c r="A26" s="113" t="s">
        <v>153</v>
      </c>
      <c r="B26" s="114"/>
      <c r="C26" s="114"/>
      <c r="D26" s="114"/>
      <c r="E26" s="114"/>
      <c r="F26" s="114"/>
      <c r="G26" s="115"/>
      <c r="H26" s="92"/>
    </row>
    <row r="27" spans="1:8" s="13" customFormat="1" ht="16.5" thickBot="1">
      <c r="A27" s="19" t="s">
        <v>0</v>
      </c>
      <c r="B27" s="20" t="s">
        <v>10</v>
      </c>
      <c r="C27" s="19" t="s">
        <v>1</v>
      </c>
      <c r="D27" s="19" t="s">
        <v>2</v>
      </c>
      <c r="E27" s="19" t="s">
        <v>3</v>
      </c>
      <c r="F27" s="19" t="s">
        <v>4</v>
      </c>
      <c r="G27" s="19" t="s">
        <v>5</v>
      </c>
      <c r="H27" s="92"/>
    </row>
    <row r="28" spans="1:8" s="13" customFormat="1" ht="15.75">
      <c r="A28" s="14" t="s">
        <v>146</v>
      </c>
      <c r="B28" s="15" t="s">
        <v>9</v>
      </c>
      <c r="C28" s="16" t="s">
        <v>9</v>
      </c>
      <c r="D28" s="15" t="s">
        <v>9</v>
      </c>
      <c r="E28" s="15" t="s">
        <v>9</v>
      </c>
      <c r="F28" s="17" t="s">
        <v>9</v>
      </c>
      <c r="G28" s="55" t="s">
        <v>9</v>
      </c>
      <c r="H28" s="92" t="s">
        <v>140</v>
      </c>
    </row>
    <row r="29" spans="1:8" s="13" customFormat="1" ht="15.75">
      <c r="A29" s="14" t="s">
        <v>51</v>
      </c>
      <c r="B29" s="15" t="s">
        <v>33</v>
      </c>
      <c r="C29" s="16">
        <v>6</v>
      </c>
      <c r="D29" s="15">
        <v>37</v>
      </c>
      <c r="E29" s="15">
        <v>39</v>
      </c>
      <c r="F29" s="17">
        <f>SUM(D29+E29)</f>
        <v>76</v>
      </c>
      <c r="G29" s="55">
        <f>(F29-C29)</f>
        <v>70</v>
      </c>
      <c r="H29" s="92" t="s">
        <v>140</v>
      </c>
    </row>
    <row r="30" spans="1:8" s="13" customFormat="1" ht="14.1" customHeight="1" thickBot="1">
      <c r="A30" s="106"/>
      <c r="B30" s="106"/>
      <c r="C30" s="106"/>
      <c r="D30" s="106"/>
      <c r="E30" s="106"/>
      <c r="F30" s="106"/>
      <c r="G30" s="106"/>
      <c r="H30" s="92"/>
    </row>
    <row r="31" spans="1:8" s="13" customFormat="1" ht="16.5" thickBot="1">
      <c r="A31" s="113" t="s">
        <v>154</v>
      </c>
      <c r="B31" s="114"/>
      <c r="C31" s="114"/>
      <c r="D31" s="114"/>
      <c r="E31" s="114"/>
      <c r="F31" s="114"/>
      <c r="G31" s="115"/>
      <c r="H31" s="92"/>
    </row>
    <row r="32" spans="1:8" s="13" customFormat="1" ht="16.5" thickBot="1">
      <c r="A32" s="19" t="s">
        <v>0</v>
      </c>
      <c r="B32" s="20" t="s">
        <v>10</v>
      </c>
      <c r="C32" s="19" t="s">
        <v>1</v>
      </c>
      <c r="D32" s="19" t="s">
        <v>2</v>
      </c>
      <c r="E32" s="19" t="s">
        <v>3</v>
      </c>
      <c r="F32" s="19" t="s">
        <v>4</v>
      </c>
      <c r="G32" s="19" t="s">
        <v>9</v>
      </c>
      <c r="H32" s="92"/>
    </row>
    <row r="33" spans="1:8" s="13" customFormat="1" ht="15.75">
      <c r="A33" s="14" t="s">
        <v>146</v>
      </c>
      <c r="B33" s="52" t="s">
        <v>9</v>
      </c>
      <c r="C33" s="53" t="s">
        <v>9</v>
      </c>
      <c r="D33" s="52" t="s">
        <v>9</v>
      </c>
      <c r="E33" s="52" t="s">
        <v>9</v>
      </c>
      <c r="F33" s="54" t="s">
        <v>9</v>
      </c>
      <c r="G33" s="55" t="s">
        <v>9</v>
      </c>
      <c r="H33" s="92" t="s">
        <v>140</v>
      </c>
    </row>
    <row r="34" spans="1:8" s="13" customFormat="1" ht="16.5" thickBot="1">
      <c r="A34" s="14" t="str">
        <f>SENIOR!A11</f>
        <v>HEIZENREDER PABLO GUILLERMO</v>
      </c>
      <c r="B34" s="15" t="str">
        <f>SENIOR!B11</f>
        <v>VGGC</v>
      </c>
      <c r="C34" s="16">
        <f>SENIOR!C11</f>
        <v>0</v>
      </c>
      <c r="D34" s="15">
        <f>SENIOR!D11</f>
        <v>37</v>
      </c>
      <c r="E34" s="15">
        <f>SENIOR!E11</f>
        <v>36</v>
      </c>
      <c r="F34" s="17">
        <f>SUM(D34+E34)</f>
        <v>73</v>
      </c>
      <c r="G34" s="55" t="s">
        <v>9</v>
      </c>
      <c r="H34" s="92" t="s">
        <v>140</v>
      </c>
    </row>
    <row r="35" spans="1:8" s="13" customFormat="1" ht="16.5" thickBot="1">
      <c r="A35" s="113" t="s">
        <v>155</v>
      </c>
      <c r="B35" s="114"/>
      <c r="C35" s="114"/>
      <c r="D35" s="114"/>
      <c r="E35" s="114"/>
      <c r="F35" s="114"/>
      <c r="G35" s="115"/>
      <c r="H35" s="92"/>
    </row>
    <row r="36" spans="1:8" s="13" customFormat="1" ht="16.5" thickBot="1">
      <c r="A36" s="19" t="s">
        <v>0</v>
      </c>
      <c r="B36" s="20" t="s">
        <v>10</v>
      </c>
      <c r="C36" s="19" t="s">
        <v>1</v>
      </c>
      <c r="D36" s="19" t="s">
        <v>2</v>
      </c>
      <c r="E36" s="19" t="s">
        <v>3</v>
      </c>
      <c r="F36" s="19" t="s">
        <v>4</v>
      </c>
      <c r="G36" s="19" t="s">
        <v>5</v>
      </c>
      <c r="H36" s="92"/>
    </row>
    <row r="37" spans="1:8" s="13" customFormat="1" ht="15.75">
      <c r="A37" s="14" t="s">
        <v>86</v>
      </c>
      <c r="B37" s="52" t="s">
        <v>34</v>
      </c>
      <c r="C37" s="53">
        <v>28</v>
      </c>
      <c r="D37" s="52">
        <v>48</v>
      </c>
      <c r="E37" s="52">
        <v>45</v>
      </c>
      <c r="F37" s="54">
        <f>SUM(D37+E37)</f>
        <v>93</v>
      </c>
      <c r="G37" s="55">
        <f>(F37-C37)</f>
        <v>65</v>
      </c>
      <c r="H37" s="92" t="s">
        <v>140</v>
      </c>
    </row>
    <row r="38" spans="1:8" s="13" customFormat="1" ht="15.75">
      <c r="A38" s="14" t="s">
        <v>146</v>
      </c>
      <c r="B38" s="52" t="s">
        <v>9</v>
      </c>
      <c r="C38" s="53" t="s">
        <v>9</v>
      </c>
      <c r="D38" s="52" t="s">
        <v>9</v>
      </c>
      <c r="E38" s="52" t="s">
        <v>9</v>
      </c>
      <c r="F38" s="54" t="s">
        <v>9</v>
      </c>
      <c r="G38" s="55" t="s">
        <v>9</v>
      </c>
      <c r="H38" s="92" t="s">
        <v>140</v>
      </c>
    </row>
    <row r="39" spans="1:8" ht="14.1" customHeight="1" thickBot="1">
      <c r="A39" s="106"/>
      <c r="B39" s="106"/>
      <c r="C39" s="106"/>
      <c r="D39" s="106"/>
      <c r="E39" s="106"/>
      <c r="F39" s="106"/>
      <c r="G39" s="106"/>
      <c r="H39" s="92"/>
    </row>
    <row r="40" spans="1:8" ht="16.5" thickBot="1">
      <c r="A40" s="113" t="s">
        <v>158</v>
      </c>
      <c r="B40" s="114"/>
      <c r="C40" s="114"/>
      <c r="D40" s="114"/>
      <c r="E40" s="114"/>
      <c r="F40" s="114"/>
      <c r="G40" s="115"/>
      <c r="H40" s="92"/>
    </row>
    <row r="41" spans="1:8" s="13" customFormat="1" ht="16.5" thickBot="1">
      <c r="A41" s="19" t="s">
        <v>0</v>
      </c>
      <c r="B41" s="20" t="s">
        <v>10</v>
      </c>
      <c r="C41" s="19" t="s">
        <v>1</v>
      </c>
      <c r="D41" s="19" t="s">
        <v>2</v>
      </c>
      <c r="E41" s="19" t="s">
        <v>3</v>
      </c>
      <c r="F41" s="19" t="s">
        <v>4</v>
      </c>
      <c r="G41" s="19" t="s">
        <v>9</v>
      </c>
      <c r="H41" s="92"/>
    </row>
    <row r="42" spans="1:8" s="13" customFormat="1" ht="15.75">
      <c r="A42" s="14" t="str">
        <f>'SUPER SENIOR'!A10</f>
        <v>PAZ ROBERTO ROQUE</v>
      </c>
      <c r="B42" s="15" t="str">
        <f>'SUPER SENIOR'!B10</f>
        <v>CG</v>
      </c>
      <c r="C42" s="16">
        <f>'SUPER SENIOR'!C10</f>
        <v>6</v>
      </c>
      <c r="D42" s="15">
        <f>'SUPER SENIOR'!D10</f>
        <v>36</v>
      </c>
      <c r="E42" s="15">
        <f>'SUPER SENIOR'!E10</f>
        <v>37</v>
      </c>
      <c r="F42" s="17">
        <f>SUM(D42+E42)</f>
        <v>73</v>
      </c>
      <c r="G42" s="55" t="s">
        <v>9</v>
      </c>
      <c r="H42" s="92" t="s">
        <v>140</v>
      </c>
    </row>
    <row r="43" spans="1:8" s="13" customFormat="1" ht="16.5" thickBot="1">
      <c r="A43" s="14" t="str">
        <f>'SUPER SENIOR'!A11</f>
        <v>CAPONE PASCUAL</v>
      </c>
      <c r="B43" s="15" t="str">
        <f>'SUPER SENIOR'!B11</f>
        <v>MDPGC</v>
      </c>
      <c r="C43" s="16">
        <f>'SUPER SENIOR'!C11</f>
        <v>10</v>
      </c>
      <c r="D43" s="15">
        <f>'SUPER SENIOR'!D11</f>
        <v>46</v>
      </c>
      <c r="E43" s="15">
        <f>'SUPER SENIOR'!E11</f>
        <v>39</v>
      </c>
      <c r="F43" s="17">
        <f>SUM(D43+E43)</f>
        <v>85</v>
      </c>
      <c r="G43" s="55" t="s">
        <v>9</v>
      </c>
      <c r="H43" s="92" t="s">
        <v>140</v>
      </c>
    </row>
    <row r="44" spans="1:8" s="13" customFormat="1" ht="16.5" thickBot="1">
      <c r="A44" s="113" t="s">
        <v>159</v>
      </c>
      <c r="B44" s="114"/>
      <c r="C44" s="114"/>
      <c r="D44" s="114"/>
      <c r="E44" s="114"/>
      <c r="F44" s="114"/>
      <c r="G44" s="115"/>
      <c r="H44" s="92"/>
    </row>
    <row r="45" spans="1:8" s="13" customFormat="1" ht="16.5" thickBot="1">
      <c r="A45" s="19" t="s">
        <v>0</v>
      </c>
      <c r="B45" s="20" t="s">
        <v>10</v>
      </c>
      <c r="C45" s="19" t="s">
        <v>1</v>
      </c>
      <c r="D45" s="19" t="s">
        <v>2</v>
      </c>
      <c r="E45" s="19" t="s">
        <v>3</v>
      </c>
      <c r="F45" s="19" t="s">
        <v>4</v>
      </c>
      <c r="G45" s="19" t="s">
        <v>5</v>
      </c>
      <c r="H45" s="92"/>
    </row>
    <row r="46" spans="1:8" s="13" customFormat="1" ht="15.75">
      <c r="A46" s="14" t="s">
        <v>146</v>
      </c>
      <c r="B46" s="15" t="s">
        <v>9</v>
      </c>
      <c r="C46" s="16" t="s">
        <v>9</v>
      </c>
      <c r="D46" s="15" t="s">
        <v>9</v>
      </c>
      <c r="E46" s="15" t="s">
        <v>9</v>
      </c>
      <c r="F46" s="17" t="s">
        <v>9</v>
      </c>
      <c r="G46" s="55" t="s">
        <v>9</v>
      </c>
      <c r="H46" s="92"/>
    </row>
    <row r="47" spans="1:8" s="13" customFormat="1" ht="15.75">
      <c r="A47" s="14" t="s">
        <v>37</v>
      </c>
      <c r="B47" s="15" t="s">
        <v>25</v>
      </c>
      <c r="C47" s="16">
        <v>13</v>
      </c>
      <c r="D47" s="15">
        <v>43</v>
      </c>
      <c r="E47" s="15">
        <v>44</v>
      </c>
      <c r="F47" s="17">
        <f>SUM(D47+E47)</f>
        <v>87</v>
      </c>
      <c r="G47" s="55">
        <f>(F47-C47)</f>
        <v>74</v>
      </c>
      <c r="H47" s="92"/>
    </row>
    <row r="48" spans="1:8" ht="14.1" customHeight="1" thickBot="1">
      <c r="A48" s="106"/>
      <c r="B48" s="106"/>
      <c r="C48" s="106"/>
      <c r="D48" s="106"/>
      <c r="E48" s="106"/>
      <c r="F48" s="106"/>
      <c r="G48" s="106"/>
      <c r="H48" s="92"/>
    </row>
    <row r="49" spans="1:8" ht="16.5" thickBot="1">
      <c r="A49" s="113" t="str">
        <f>DAM!A8</f>
        <v>DAMAS CATEGORIA UNICA</v>
      </c>
      <c r="B49" s="114"/>
      <c r="C49" s="114"/>
      <c r="D49" s="114"/>
      <c r="E49" s="114"/>
      <c r="F49" s="114"/>
      <c r="G49" s="115"/>
      <c r="H49" s="92"/>
    </row>
    <row r="50" spans="1:8" s="13" customFormat="1" ht="16.5" thickBot="1">
      <c r="A50" s="19" t="s">
        <v>11</v>
      </c>
      <c r="B50" s="20" t="s">
        <v>10</v>
      </c>
      <c r="C50" s="19" t="s">
        <v>1</v>
      </c>
      <c r="D50" s="19" t="s">
        <v>2</v>
      </c>
      <c r="E50" s="19" t="s">
        <v>3</v>
      </c>
      <c r="F50" s="19" t="s">
        <v>4</v>
      </c>
      <c r="G50" s="19" t="s">
        <v>5</v>
      </c>
      <c r="H50" s="92"/>
    </row>
    <row r="51" spans="1:8" s="13" customFormat="1" ht="15.75">
      <c r="A51" s="14" t="str">
        <f>DAM!A10</f>
        <v>SLAVIN ADRIANA</v>
      </c>
      <c r="B51" s="15" t="str">
        <f>DAM!B10</f>
        <v>MDPGC</v>
      </c>
      <c r="C51" s="16">
        <f>DAM!C10</f>
        <v>7</v>
      </c>
      <c r="D51" s="15">
        <f>DAM!D10</f>
        <v>41</v>
      </c>
      <c r="E51" s="15">
        <f>DAM!E10</f>
        <v>42</v>
      </c>
      <c r="F51" s="17">
        <f>SUM(D51+E51)</f>
        <v>83</v>
      </c>
      <c r="G51" s="18">
        <f>(F51-C51)</f>
        <v>76</v>
      </c>
      <c r="H51" s="92"/>
    </row>
    <row r="52" spans="1:8" s="13" customFormat="1" ht="15.75">
      <c r="A52" s="14" t="str">
        <f>DAM!A11</f>
        <v>BOZZO MARIA EUGENIA</v>
      </c>
      <c r="B52" s="15" t="str">
        <f>DAM!B11</f>
        <v>MDPGC</v>
      </c>
      <c r="C52" s="16">
        <f>DAM!C11</f>
        <v>5</v>
      </c>
      <c r="D52" s="15">
        <f>DAM!D11</f>
        <v>38</v>
      </c>
      <c r="E52" s="15">
        <f>DAM!E11</f>
        <v>43</v>
      </c>
      <c r="F52" s="17">
        <f>SUM(D52+E52)</f>
        <v>81</v>
      </c>
      <c r="G52" s="18">
        <f>(F52-C52)</f>
        <v>76</v>
      </c>
      <c r="H52" s="92"/>
    </row>
    <row r="53" spans="1:8" ht="15">
      <c r="H53" s="92"/>
    </row>
    <row r="54" spans="1:8" ht="15">
      <c r="H54" s="92"/>
    </row>
    <row r="55" spans="1:8" ht="15">
      <c r="H55" s="92"/>
    </row>
    <row r="56" spans="1:8" ht="15">
      <c r="H56" s="92"/>
    </row>
    <row r="57" spans="1:8" ht="15">
      <c r="H57" s="92"/>
    </row>
    <row r="58" spans="1:8" ht="15">
      <c r="H58" s="92"/>
    </row>
    <row r="59" spans="1:8" ht="15">
      <c r="H59" s="92"/>
    </row>
    <row r="60" spans="1:8" ht="15">
      <c r="H60" s="92"/>
    </row>
    <row r="61" spans="1:8" ht="15">
      <c r="H61" s="92"/>
    </row>
    <row r="62" spans="1:8" ht="15">
      <c r="H62" s="92"/>
    </row>
    <row r="63" spans="1:8" ht="15">
      <c r="H63" s="92"/>
    </row>
    <row r="64" spans="1:8" ht="15">
      <c r="H64" s="92"/>
    </row>
    <row r="65" spans="8:8" ht="15">
      <c r="H65" s="92"/>
    </row>
    <row r="66" spans="8:8" ht="15">
      <c r="H66" s="92"/>
    </row>
    <row r="67" spans="8:8" ht="15">
      <c r="H67" s="92"/>
    </row>
    <row r="68" spans="8:8" ht="15">
      <c r="H68" s="92"/>
    </row>
    <row r="69" spans="8:8" ht="15">
      <c r="H69" s="92"/>
    </row>
    <row r="70" spans="8:8" ht="15">
      <c r="H70" s="92"/>
    </row>
    <row r="71" spans="8:8" ht="15">
      <c r="H71" s="92"/>
    </row>
  </sheetData>
  <sortState ref="A10:G12">
    <sortCondition ref="F10:F12"/>
  </sortState>
  <mergeCells count="22">
    <mergeCell ref="A48:G48"/>
    <mergeCell ref="A6:G6"/>
    <mergeCell ref="A49:G49"/>
    <mergeCell ref="A7:G7"/>
    <mergeCell ref="A8:G8"/>
    <mergeCell ref="A17:G17"/>
    <mergeCell ref="A22:G22"/>
    <mergeCell ref="A31:G31"/>
    <mergeCell ref="A40:G40"/>
    <mergeCell ref="A13:G13"/>
    <mergeCell ref="A26:G26"/>
    <mergeCell ref="A35:G35"/>
    <mergeCell ref="A44:G44"/>
    <mergeCell ref="A12:G12"/>
    <mergeCell ref="A21:G21"/>
    <mergeCell ref="A30:G30"/>
    <mergeCell ref="A39:G39"/>
    <mergeCell ref="A1:G1"/>
    <mergeCell ref="A2:G2"/>
    <mergeCell ref="A3:G3"/>
    <mergeCell ref="A4:G4"/>
    <mergeCell ref="A5:G5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H47"/>
  <sheetViews>
    <sheetView workbookViewId="0">
      <selection sqref="A1:E1"/>
    </sheetView>
  </sheetViews>
  <sheetFormatPr baseColWidth="10" defaultRowHeight="15"/>
  <cols>
    <col min="1" max="1" width="6.42578125" style="30" bestFit="1" customWidth="1"/>
    <col min="2" max="5" width="21.7109375" customWidth="1"/>
    <col min="6" max="6" width="2" bestFit="1" customWidth="1"/>
    <col min="7" max="7" width="4" bestFit="1" customWidth="1"/>
    <col min="8" max="8" width="17.28515625" bestFit="1" customWidth="1"/>
  </cols>
  <sheetData>
    <row r="1" spans="1:7" s="39" customFormat="1" ht="30.75">
      <c r="A1" s="120" t="s">
        <v>222</v>
      </c>
      <c r="B1" s="120"/>
      <c r="C1" s="120"/>
      <c r="D1" s="120"/>
      <c r="E1" s="120"/>
    </row>
    <row r="2" spans="1:7" s="1" customFormat="1" ht="27" thickBot="1">
      <c r="A2" s="121" t="s">
        <v>56</v>
      </c>
      <c r="B2" s="121"/>
      <c r="C2" s="121"/>
      <c r="D2" s="121"/>
      <c r="E2" s="121"/>
    </row>
    <row r="3" spans="1:7" s="13" customFormat="1" ht="16.5" thickBot="1">
      <c r="A3" s="122" t="s">
        <v>46</v>
      </c>
      <c r="B3" s="123"/>
      <c r="C3" s="123"/>
      <c r="D3" s="123"/>
      <c r="E3" s="124"/>
    </row>
    <row r="4" spans="1:7" s="40" customFormat="1" ht="15.75">
      <c r="A4" s="125" t="s">
        <v>223</v>
      </c>
      <c r="B4" s="125"/>
      <c r="C4" s="125"/>
      <c r="D4" s="125"/>
      <c r="E4" s="125"/>
    </row>
    <row r="5" spans="1:7" s="40" customFormat="1" ht="16.5" thickBot="1">
      <c r="A5" s="126" t="s">
        <v>162</v>
      </c>
      <c r="B5" s="126"/>
      <c r="C5" s="126"/>
      <c r="D5" s="126"/>
      <c r="E5" s="126"/>
    </row>
    <row r="6" spans="1:7" ht="13.5" thickBot="1">
      <c r="A6" s="117" t="s">
        <v>47</v>
      </c>
      <c r="B6" s="118"/>
      <c r="C6" s="118"/>
      <c r="D6" s="118"/>
      <c r="E6" s="119"/>
      <c r="F6" s="41"/>
      <c r="G6" s="50"/>
    </row>
    <row r="7" spans="1:7" ht="12.75">
      <c r="A7" s="60">
        <v>0.3125</v>
      </c>
      <c r="B7" s="42" t="s">
        <v>61</v>
      </c>
      <c r="C7" s="43" t="s">
        <v>163</v>
      </c>
      <c r="D7" s="43" t="s">
        <v>224</v>
      </c>
      <c r="E7" s="44" t="s">
        <v>225</v>
      </c>
      <c r="F7" s="41">
        <f t="shared" ref="F7:F47" si="0">COUNTA(B7,C7,D7,E7)</f>
        <v>4</v>
      </c>
      <c r="G7" s="50"/>
    </row>
    <row r="8" spans="1:7" ht="12.75">
      <c r="A8" s="60">
        <v>0.31944444444444497</v>
      </c>
      <c r="B8" s="42" t="s">
        <v>208</v>
      </c>
      <c r="C8" s="43" t="s">
        <v>202</v>
      </c>
      <c r="D8" s="43" t="s">
        <v>53</v>
      </c>
      <c r="E8" s="44" t="s">
        <v>226</v>
      </c>
      <c r="F8" s="41">
        <f t="shared" si="0"/>
        <v>4</v>
      </c>
      <c r="G8" s="50"/>
    </row>
    <row r="9" spans="1:7" ht="12.75">
      <c r="A9" s="60">
        <v>0.32638888888888901</v>
      </c>
      <c r="B9" s="42" t="s">
        <v>172</v>
      </c>
      <c r="C9" s="43" t="s">
        <v>227</v>
      </c>
      <c r="D9" s="43" t="s">
        <v>228</v>
      </c>
      <c r="E9" s="44" t="s">
        <v>62</v>
      </c>
      <c r="F9" s="41">
        <f t="shared" si="0"/>
        <v>4</v>
      </c>
      <c r="G9" s="50"/>
    </row>
    <row r="10" spans="1:7" ht="12.75">
      <c r="A10" s="60">
        <v>0.33333333333333298</v>
      </c>
      <c r="B10" s="42" t="s">
        <v>63</v>
      </c>
      <c r="C10" s="43" t="s">
        <v>64</v>
      </c>
      <c r="D10" s="43" t="s">
        <v>65</v>
      </c>
      <c r="E10" s="44" t="s">
        <v>31</v>
      </c>
      <c r="F10" s="41">
        <f t="shared" si="0"/>
        <v>4</v>
      </c>
      <c r="G10" s="50"/>
    </row>
    <row r="11" spans="1:7" ht="12.75">
      <c r="A11" s="60">
        <v>0.34027777777777801</v>
      </c>
      <c r="B11" s="42" t="s">
        <v>66</v>
      </c>
      <c r="C11" s="43" t="s">
        <v>49</v>
      </c>
      <c r="D11" s="43" t="s">
        <v>67</v>
      </c>
      <c r="E11" s="44" t="s">
        <v>68</v>
      </c>
      <c r="F11" s="41">
        <f t="shared" si="0"/>
        <v>4</v>
      </c>
      <c r="G11" s="50"/>
    </row>
    <row r="12" spans="1:7" ht="12.75">
      <c r="A12" s="60">
        <v>0.34722222222222199</v>
      </c>
      <c r="B12" s="42" t="s">
        <v>69</v>
      </c>
      <c r="C12" s="43" t="s">
        <v>70</v>
      </c>
      <c r="D12" s="43" t="s">
        <v>229</v>
      </c>
      <c r="E12" s="44" t="s">
        <v>71</v>
      </c>
      <c r="F12" s="41">
        <f t="shared" si="0"/>
        <v>4</v>
      </c>
      <c r="G12" s="50"/>
    </row>
    <row r="13" spans="1:7" ht="12.75">
      <c r="A13" s="60">
        <v>0.35416666666666702</v>
      </c>
      <c r="B13" s="42" t="s">
        <v>221</v>
      </c>
      <c r="C13" s="43" t="s">
        <v>204</v>
      </c>
      <c r="D13" s="43" t="s">
        <v>220</v>
      </c>
      <c r="E13" s="44" t="s">
        <v>72</v>
      </c>
      <c r="F13" s="41">
        <f t="shared" si="0"/>
        <v>4</v>
      </c>
      <c r="G13" s="50"/>
    </row>
    <row r="14" spans="1:7" ht="12.75">
      <c r="A14" s="60">
        <v>0.36111111111111099</v>
      </c>
      <c r="B14" s="42" t="s">
        <v>73</v>
      </c>
      <c r="C14" s="43" t="s">
        <v>74</v>
      </c>
      <c r="D14" s="43" t="s">
        <v>75</v>
      </c>
      <c r="E14" s="44" t="s">
        <v>35</v>
      </c>
      <c r="F14" s="41">
        <f t="shared" si="0"/>
        <v>4</v>
      </c>
      <c r="G14" s="50"/>
    </row>
    <row r="15" spans="1:7" ht="12.75">
      <c r="A15" s="60">
        <v>0.36805555555555602</v>
      </c>
      <c r="B15" s="42" t="s">
        <v>43</v>
      </c>
      <c r="C15" s="43" t="s">
        <v>45</v>
      </c>
      <c r="D15" s="43" t="s">
        <v>76</v>
      </c>
      <c r="E15" s="44" t="s">
        <v>77</v>
      </c>
      <c r="F15" s="41">
        <f t="shared" si="0"/>
        <v>4</v>
      </c>
      <c r="G15" s="50"/>
    </row>
    <row r="16" spans="1:7" ht="13.5" thickBot="1">
      <c r="A16" s="60">
        <v>0.375</v>
      </c>
      <c r="B16" s="45" t="s">
        <v>173</v>
      </c>
      <c r="C16" s="46" t="s">
        <v>32</v>
      </c>
      <c r="D16" s="46" t="s">
        <v>24</v>
      </c>
      <c r="E16" s="47" t="s">
        <v>230</v>
      </c>
      <c r="F16" s="41">
        <f t="shared" si="0"/>
        <v>4</v>
      </c>
      <c r="G16" s="50"/>
    </row>
    <row r="17" spans="1:8" ht="14.45" customHeight="1" thickBot="1">
      <c r="A17" s="117" t="s">
        <v>78</v>
      </c>
      <c r="B17" s="127"/>
      <c r="C17" s="127"/>
      <c r="D17" s="127"/>
      <c r="E17" s="128"/>
      <c r="F17" s="41">
        <f t="shared" si="0"/>
        <v>0</v>
      </c>
      <c r="G17" s="50"/>
    </row>
    <row r="18" spans="1:8" ht="14.45" customHeight="1">
      <c r="A18" s="60">
        <v>0.3125</v>
      </c>
      <c r="B18" s="61" t="s">
        <v>79</v>
      </c>
      <c r="C18" s="62" t="s">
        <v>80</v>
      </c>
      <c r="D18" s="62" t="s">
        <v>188</v>
      </c>
      <c r="E18" s="63" t="s">
        <v>81</v>
      </c>
      <c r="F18" s="41">
        <f t="shared" si="0"/>
        <v>4</v>
      </c>
      <c r="G18" s="50"/>
    </row>
    <row r="19" spans="1:8" ht="14.45" customHeight="1">
      <c r="A19" s="60">
        <v>0.31944444444444497</v>
      </c>
      <c r="B19" s="42" t="s">
        <v>82</v>
      </c>
      <c r="C19" s="43" t="s">
        <v>83</v>
      </c>
      <c r="D19" s="43" t="s">
        <v>84</v>
      </c>
      <c r="E19" s="44" t="s">
        <v>52</v>
      </c>
      <c r="F19" s="41">
        <f t="shared" si="0"/>
        <v>4</v>
      </c>
      <c r="G19" s="50"/>
    </row>
    <row r="20" spans="1:8" ht="14.45" customHeight="1">
      <c r="A20" s="60">
        <v>0.32638888888888901</v>
      </c>
      <c r="B20" s="66" t="s">
        <v>85</v>
      </c>
      <c r="C20" s="43" t="s">
        <v>206</v>
      </c>
      <c r="D20" s="43" t="s">
        <v>231</v>
      </c>
      <c r="E20" s="44" t="s">
        <v>86</v>
      </c>
      <c r="F20" s="41">
        <v>3</v>
      </c>
      <c r="G20" s="50"/>
    </row>
    <row r="21" spans="1:8" ht="14.45" customHeight="1">
      <c r="A21" s="60">
        <v>0.33333333333333298</v>
      </c>
      <c r="B21" s="42" t="s">
        <v>87</v>
      </c>
      <c r="C21" s="43" t="s">
        <v>142</v>
      </c>
      <c r="D21" s="43" t="s">
        <v>179</v>
      </c>
      <c r="E21" s="44" t="s">
        <v>170</v>
      </c>
      <c r="F21" s="41">
        <f t="shared" si="0"/>
        <v>4</v>
      </c>
      <c r="G21" s="50"/>
    </row>
    <row r="22" spans="1:8" ht="14.45" customHeight="1">
      <c r="A22" s="60">
        <v>0.34027777777777801</v>
      </c>
      <c r="B22" s="42" t="s">
        <v>191</v>
      </c>
      <c r="C22" s="43" t="s">
        <v>184</v>
      </c>
      <c r="D22" s="43" t="s">
        <v>88</v>
      </c>
      <c r="E22" s="44" t="s">
        <v>185</v>
      </c>
      <c r="F22" s="41">
        <f t="shared" si="0"/>
        <v>4</v>
      </c>
      <c r="G22" s="50"/>
    </row>
    <row r="23" spans="1:8" ht="14.45" customHeight="1">
      <c r="A23" s="60">
        <v>0.34722222222222199</v>
      </c>
      <c r="B23" s="42" t="s">
        <v>89</v>
      </c>
      <c r="C23" s="43" t="s">
        <v>90</v>
      </c>
      <c r="D23" s="43" t="s">
        <v>177</v>
      </c>
      <c r="E23" s="44" t="s">
        <v>232</v>
      </c>
      <c r="F23" s="41">
        <f t="shared" si="0"/>
        <v>4</v>
      </c>
      <c r="G23" s="50"/>
    </row>
    <row r="24" spans="1:8" ht="14.45" customHeight="1">
      <c r="A24" s="60">
        <v>0.35416666666666702</v>
      </c>
      <c r="B24" s="42" t="s">
        <v>207</v>
      </c>
      <c r="C24" s="43" t="s">
        <v>212</v>
      </c>
      <c r="D24" s="43" t="s">
        <v>233</v>
      </c>
      <c r="E24" s="56" t="s">
        <v>182</v>
      </c>
      <c r="F24" s="41">
        <f t="shared" si="0"/>
        <v>4</v>
      </c>
      <c r="G24" s="50"/>
      <c r="H24" s="64" t="s">
        <v>234</v>
      </c>
    </row>
    <row r="25" spans="1:8" ht="14.45" customHeight="1">
      <c r="A25" s="60">
        <v>0.36111111111111099</v>
      </c>
      <c r="B25" s="42" t="s">
        <v>91</v>
      </c>
      <c r="C25" s="43" t="s">
        <v>38</v>
      </c>
      <c r="D25" s="43" t="s">
        <v>37</v>
      </c>
      <c r="E25" s="44" t="s">
        <v>143</v>
      </c>
      <c r="F25" s="41">
        <f t="shared" si="0"/>
        <v>4</v>
      </c>
      <c r="G25" s="50"/>
    </row>
    <row r="26" spans="1:8" ht="14.45" customHeight="1">
      <c r="A26" s="60">
        <v>0.36805555555555602</v>
      </c>
      <c r="B26" s="42" t="s">
        <v>198</v>
      </c>
      <c r="C26" s="43" t="s">
        <v>175</v>
      </c>
      <c r="D26" s="43" t="s">
        <v>197</v>
      </c>
      <c r="E26" s="44" t="s">
        <v>203</v>
      </c>
      <c r="F26" s="41">
        <f t="shared" si="0"/>
        <v>4</v>
      </c>
      <c r="G26" s="50"/>
    </row>
    <row r="27" spans="1:8" ht="14.45" customHeight="1" thickBot="1">
      <c r="A27" s="60">
        <v>0.375</v>
      </c>
      <c r="B27" s="45" t="s">
        <v>92</v>
      </c>
      <c r="C27" s="46" t="s">
        <v>93</v>
      </c>
      <c r="D27" s="46" t="s">
        <v>94</v>
      </c>
      <c r="E27" s="47" t="s">
        <v>95</v>
      </c>
      <c r="F27" s="41">
        <f t="shared" si="0"/>
        <v>4</v>
      </c>
      <c r="G27" s="50"/>
    </row>
    <row r="28" spans="1:8" ht="14.45" customHeight="1" thickBot="1">
      <c r="A28" s="117" t="s">
        <v>47</v>
      </c>
      <c r="B28" s="127"/>
      <c r="C28" s="127"/>
      <c r="D28" s="127"/>
      <c r="E28" s="128"/>
      <c r="F28" s="41">
        <f t="shared" si="0"/>
        <v>0</v>
      </c>
      <c r="G28" s="50"/>
    </row>
    <row r="29" spans="1:8" ht="14.45" customHeight="1">
      <c r="A29" s="60">
        <v>0.49305555555555503</v>
      </c>
      <c r="B29" s="61" t="s">
        <v>96</v>
      </c>
      <c r="C29" s="62" t="s">
        <v>97</v>
      </c>
      <c r="D29" s="62" t="s">
        <v>98</v>
      </c>
      <c r="E29" s="88" t="s">
        <v>166</v>
      </c>
      <c r="F29" s="41">
        <f t="shared" si="0"/>
        <v>4</v>
      </c>
      <c r="G29" s="50"/>
    </row>
    <row r="30" spans="1:8" ht="14.45" customHeight="1">
      <c r="A30" s="60">
        <v>0.499999999999999</v>
      </c>
      <c r="B30" s="42" t="s">
        <v>164</v>
      </c>
      <c r="C30" s="43" t="s">
        <v>99</v>
      </c>
      <c r="D30" s="43" t="s">
        <v>100</v>
      </c>
      <c r="E30" s="44" t="s">
        <v>218</v>
      </c>
      <c r="F30" s="41">
        <f t="shared" si="0"/>
        <v>4</v>
      </c>
      <c r="G30" s="50"/>
    </row>
    <row r="31" spans="1:8" ht="14.45" customHeight="1">
      <c r="A31" s="60">
        <v>0.50694444444444298</v>
      </c>
      <c r="B31" s="42" t="s">
        <v>193</v>
      </c>
      <c r="C31" s="43" t="s">
        <v>200</v>
      </c>
      <c r="D31" s="43" t="s">
        <v>235</v>
      </c>
      <c r="E31" s="44" t="s">
        <v>101</v>
      </c>
      <c r="F31" s="41">
        <f t="shared" si="0"/>
        <v>4</v>
      </c>
      <c r="G31" s="50"/>
    </row>
    <row r="32" spans="1:8" ht="14.45" customHeight="1">
      <c r="A32" s="60">
        <v>0.51388888888888695</v>
      </c>
      <c r="B32" s="42" t="s">
        <v>102</v>
      </c>
      <c r="C32" s="43" t="s">
        <v>103</v>
      </c>
      <c r="D32" s="43" t="s">
        <v>104</v>
      </c>
      <c r="E32" s="44" t="s">
        <v>210</v>
      </c>
      <c r="F32" s="41">
        <f t="shared" si="0"/>
        <v>4</v>
      </c>
      <c r="G32" s="50"/>
    </row>
    <row r="33" spans="1:7" ht="14.45" customHeight="1">
      <c r="A33" s="60">
        <v>0.52083333333333104</v>
      </c>
      <c r="B33" s="42" t="s">
        <v>236</v>
      </c>
      <c r="C33" s="43" t="s">
        <v>26</v>
      </c>
      <c r="D33" s="43" t="s">
        <v>237</v>
      </c>
      <c r="E33" s="44" t="s">
        <v>209</v>
      </c>
      <c r="F33" s="41">
        <f t="shared" si="0"/>
        <v>4</v>
      </c>
      <c r="G33" s="50"/>
    </row>
    <row r="34" spans="1:7" ht="14.45" customHeight="1">
      <c r="A34" s="60">
        <v>0.52777777777777501</v>
      </c>
      <c r="B34" s="42" t="s">
        <v>171</v>
      </c>
      <c r="C34" s="43" t="s">
        <v>105</v>
      </c>
      <c r="D34" s="43" t="s">
        <v>106</v>
      </c>
      <c r="E34" s="44" t="s">
        <v>51</v>
      </c>
      <c r="F34" s="41">
        <f t="shared" si="0"/>
        <v>4</v>
      </c>
      <c r="G34" s="50"/>
    </row>
    <row r="35" spans="1:7" ht="14.45" customHeight="1">
      <c r="A35" s="60">
        <v>0.53472222222221899</v>
      </c>
      <c r="B35" s="42" t="s">
        <v>44</v>
      </c>
      <c r="C35" s="43" t="s">
        <v>215</v>
      </c>
      <c r="D35" s="43" t="s">
        <v>39</v>
      </c>
      <c r="E35" s="44" t="s">
        <v>176</v>
      </c>
      <c r="F35" s="41">
        <f t="shared" si="0"/>
        <v>4</v>
      </c>
      <c r="G35" s="50"/>
    </row>
    <row r="36" spans="1:7" ht="14.45" customHeight="1">
      <c r="A36" s="60">
        <v>0.54166666666666297</v>
      </c>
      <c r="B36" s="42" t="s">
        <v>238</v>
      </c>
      <c r="C36" s="43" t="s">
        <v>107</v>
      </c>
      <c r="D36" s="43" t="s">
        <v>108</v>
      </c>
      <c r="E36" s="44" t="s">
        <v>109</v>
      </c>
      <c r="F36" s="41">
        <f t="shared" si="0"/>
        <v>4</v>
      </c>
      <c r="G36" s="50"/>
    </row>
    <row r="37" spans="1:7" ht="14.45" customHeight="1" thickBot="1">
      <c r="A37" s="60">
        <v>0.54861111111110605</v>
      </c>
      <c r="B37" s="89" t="s">
        <v>167</v>
      </c>
      <c r="C37" s="68" t="s">
        <v>181</v>
      </c>
      <c r="D37" s="46" t="s">
        <v>110</v>
      </c>
      <c r="E37" s="47" t="s">
        <v>111</v>
      </c>
      <c r="F37" s="41">
        <v>2</v>
      </c>
      <c r="G37" s="50"/>
    </row>
    <row r="38" spans="1:7" ht="14.45" customHeight="1" thickBot="1">
      <c r="A38" s="117" t="s">
        <v>78</v>
      </c>
      <c r="B38" s="118"/>
      <c r="C38" s="118"/>
      <c r="D38" s="118"/>
      <c r="E38" s="119"/>
      <c r="F38" s="41">
        <f t="shared" si="0"/>
        <v>0</v>
      </c>
      <c r="G38" s="50"/>
    </row>
    <row r="39" spans="1:7" ht="14.45" customHeight="1">
      <c r="A39" s="90">
        <v>0.4861111111111111</v>
      </c>
      <c r="B39" s="61" t="s">
        <v>144</v>
      </c>
      <c r="C39" s="62" t="s">
        <v>112</v>
      </c>
      <c r="D39" s="62" t="s">
        <v>174</v>
      </c>
      <c r="E39" s="63"/>
      <c r="F39" s="41">
        <f t="shared" si="0"/>
        <v>3</v>
      </c>
      <c r="G39" s="50"/>
    </row>
    <row r="40" spans="1:7" ht="14.45" customHeight="1">
      <c r="A40" s="60">
        <v>0.49305555555555503</v>
      </c>
      <c r="B40" s="42" t="s">
        <v>113</v>
      </c>
      <c r="C40" s="43" t="s">
        <v>114</v>
      </c>
      <c r="D40" s="43" t="s">
        <v>115</v>
      </c>
      <c r="E40" s="44" t="s">
        <v>116</v>
      </c>
      <c r="F40" s="41">
        <f t="shared" si="0"/>
        <v>4</v>
      </c>
      <c r="G40" s="50"/>
    </row>
    <row r="41" spans="1:7" ht="14.45" customHeight="1">
      <c r="A41" s="60">
        <v>0.499999999999999</v>
      </c>
      <c r="B41" s="66" t="s">
        <v>168</v>
      </c>
      <c r="C41" s="67" t="s">
        <v>214</v>
      </c>
      <c r="D41" s="67" t="s">
        <v>239</v>
      </c>
      <c r="E41" s="44" t="s">
        <v>240</v>
      </c>
      <c r="F41" s="41">
        <v>1</v>
      </c>
      <c r="G41" s="50"/>
    </row>
    <row r="42" spans="1:7" ht="14.45" customHeight="1">
      <c r="A42" s="60">
        <v>0.50694444444444298</v>
      </c>
      <c r="B42" s="66" t="s">
        <v>241</v>
      </c>
      <c r="C42" s="43" t="s">
        <v>169</v>
      </c>
      <c r="D42" s="43" t="s">
        <v>242</v>
      </c>
      <c r="E42" s="44" t="s">
        <v>117</v>
      </c>
      <c r="F42" s="41">
        <v>3</v>
      </c>
      <c r="G42" s="50"/>
    </row>
    <row r="43" spans="1:7" ht="14.45" customHeight="1">
      <c r="A43" s="60">
        <v>0.51388888888888695</v>
      </c>
      <c r="B43" s="42" t="s">
        <v>118</v>
      </c>
      <c r="C43" s="43" t="s">
        <v>145</v>
      </c>
      <c r="D43" s="43" t="s">
        <v>192</v>
      </c>
      <c r="E43" s="44" t="s">
        <v>119</v>
      </c>
      <c r="F43" s="41">
        <f t="shared" si="0"/>
        <v>4</v>
      </c>
      <c r="G43" s="50"/>
    </row>
    <row r="44" spans="1:7" ht="14.45" customHeight="1">
      <c r="A44" s="60">
        <v>0.52083333333333104</v>
      </c>
      <c r="B44" s="42" t="s">
        <v>50</v>
      </c>
      <c r="C44" s="43" t="s">
        <v>120</v>
      </c>
      <c r="D44" s="43" t="s">
        <v>41</v>
      </c>
      <c r="E44" s="44" t="s">
        <v>121</v>
      </c>
      <c r="F44" s="41">
        <f t="shared" si="0"/>
        <v>4</v>
      </c>
      <c r="G44" s="50"/>
    </row>
    <row r="45" spans="1:7" ht="12.75">
      <c r="A45" s="60">
        <v>0.52777777777777501</v>
      </c>
      <c r="B45" s="42" t="s">
        <v>201</v>
      </c>
      <c r="C45" s="67" t="s">
        <v>213</v>
      </c>
      <c r="D45" s="43" t="s">
        <v>196</v>
      </c>
      <c r="E45" s="44" t="s">
        <v>122</v>
      </c>
      <c r="F45" s="41">
        <v>3</v>
      </c>
      <c r="G45" s="50"/>
    </row>
    <row r="46" spans="1:7" ht="13.5" thickBot="1">
      <c r="A46" s="60">
        <v>0.53472222222221899</v>
      </c>
      <c r="B46" s="42" t="s">
        <v>123</v>
      </c>
      <c r="C46" s="43" t="s">
        <v>205</v>
      </c>
      <c r="D46" s="43" t="s">
        <v>243</v>
      </c>
      <c r="E46" s="44" t="s">
        <v>187</v>
      </c>
      <c r="F46" s="41">
        <f t="shared" si="0"/>
        <v>4</v>
      </c>
      <c r="G46" s="50"/>
    </row>
    <row r="47" spans="1:7" ht="13.5" thickBot="1">
      <c r="A47" s="65">
        <v>0.54166666666666663</v>
      </c>
      <c r="B47" s="45" t="s">
        <v>124</v>
      </c>
      <c r="C47" s="46" t="s">
        <v>48</v>
      </c>
      <c r="D47" s="46" t="s">
        <v>125</v>
      </c>
      <c r="E47" s="47" t="s">
        <v>126</v>
      </c>
      <c r="F47" s="41">
        <f t="shared" si="0"/>
        <v>4</v>
      </c>
      <c r="G47" s="51">
        <f>SUM(F7:F47)</f>
        <v>143</v>
      </c>
    </row>
  </sheetData>
  <mergeCells count="9">
    <mergeCell ref="A38:E38"/>
    <mergeCell ref="A1:E1"/>
    <mergeCell ref="A2:E2"/>
    <mergeCell ref="A3:E3"/>
    <mergeCell ref="A4:E4"/>
    <mergeCell ref="A5:E5"/>
    <mergeCell ref="A6:E6"/>
    <mergeCell ref="A17:E17"/>
    <mergeCell ref="A28:E28"/>
  </mergeCells>
  <printOptions horizontalCentered="1" vertic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MID AMATEUR</vt:lpstr>
      <vt:lpstr>PRE SENIOR</vt:lpstr>
      <vt:lpstr>SENIOR</vt:lpstr>
      <vt:lpstr>SUPER SENIOR</vt:lpstr>
      <vt:lpstr>DAM</vt:lpstr>
      <vt:lpstr>SIN VENTAJAGENERAL</vt:lpstr>
      <vt:lpstr>GANADORES</vt:lpstr>
      <vt:lpstr>HORARIO SABADO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2021-04-13T17:18:53Z</cp:lastPrinted>
  <dcterms:created xsi:type="dcterms:W3CDTF">2000-04-30T13:23:02Z</dcterms:created>
  <dcterms:modified xsi:type="dcterms:W3CDTF">2021-04-14T21:38:37Z</dcterms:modified>
</cp:coreProperties>
</file>